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20400" windowHeight="7050" activeTab="0"/>
  </bookViews>
  <sheets>
    <sheet name="Vyhledávání podle Čísla" sheetId="1" r:id="rId1"/>
  </sheets>
  <externalReferences>
    <externalReference r:id="rId4"/>
    <externalReference r:id="rId5"/>
    <externalReference r:id="rId6"/>
  </externalReferences>
  <definedNames>
    <definedName name="__LK55555">'[1]Půjčka'!#REF!</definedName>
    <definedName name="_LK55555">'[1]Půjčka'!#REF!</definedName>
    <definedName name="A">'[1]Půjčka'!#REF!</definedName>
    <definedName name="A10000000">#REF!</definedName>
    <definedName name="A1048756">'Vyhledávání podle Čísla'!$A:$XFD</definedName>
    <definedName name="A5000000">#REF!</definedName>
    <definedName name="AG">#REF!</definedName>
    <definedName name="Barva" localSheetId="0">'Vyhledávání podle Čísla'!#REF!</definedName>
    <definedName name="Barva">#REF!</definedName>
    <definedName name="Beginning_Balance">-FV([0]!Interest_Rate/12,Payment_Number-1,-[0]!Monthly_Payment,[0]!Loan_Amount)</definedName>
    <definedName name="bf">'[1]Půjčka'!#REF!</definedName>
    <definedName name="BJ_vytapeni">'[2]List2'!$E$41</definedName>
    <definedName name="Brno">#REF!</definedName>
    <definedName name="Brno_">'[1]Půjčka'!#REF!</definedName>
    <definedName name="Celková_platba">#REF!</definedName>
    <definedName name="Celkový_úrok">#REF!</definedName>
    <definedName name="Částka_půjčky">#REF!</definedName>
    <definedName name="částky">'Vyhledávání podle Čísla'!#REF!</definedName>
    <definedName name="Číslo_platby">#REF!</definedName>
    <definedName name="Data">#REF!</definedName>
    <definedName name="Datum_platby">#REF!</definedName>
    <definedName name="DCVv2">#REF!</definedName>
    <definedName name="Dod_platba">#REF!</definedName>
    <definedName name="Dubrovník">#REF!</definedName>
    <definedName name="Dubrovník_">'[1]Půjčka'!#REF!</definedName>
    <definedName name="E">'[1]Půjčka'!#REF!</definedName>
    <definedName name="EGDYSS">'[1]Půjčka'!#REF!</definedName>
    <definedName name="Ending_Balance">-FV([0]!Interest_Rate/12,Payment_Number,-[0]!Monthly_Payment,[0]!Loan_Amount)</definedName>
    <definedName name="ERGEG">'[1]Půjčka'!#REF!</definedName>
    <definedName name="ERGVSEG">'[3]řešení'!#REF!</definedName>
    <definedName name="ESGGGGREB">'[1]Půjčka'!#REF!</definedName>
    <definedName name="FF">'[1]Půjčka'!#REF!</definedName>
    <definedName name="FFF">'[1]Půjčka'!#REF!</definedName>
    <definedName name="FFFFF">'[1]Půjčka'!#REF!</definedName>
    <definedName name="fgfg">'[1]Půjčka'!#REF!</definedName>
    <definedName name="Full_Print">#REF!</definedName>
    <definedName name="gg">#REF!</definedName>
    <definedName name="GGGGGGGER">'[1]Půjčka'!#REF!</definedName>
    <definedName name="Header_Row">ROW(#REF!)</definedName>
    <definedName name="Header_Row_Back">ROW(#REF!)</definedName>
    <definedName name="Interest">-IPMT([0]!Interest_Rate/12,Payment_Number,[0]!Number_of_Payments,[0]!Loan_Amount)</definedName>
    <definedName name="Interest_Rate">#REF!</definedName>
    <definedName name="Jiné_jaké">#REF!</definedName>
    <definedName name="Jistina">#REF!</definedName>
    <definedName name="JMNH">'[1]Půjčka'!#REF!</definedName>
    <definedName name="Karlovac">#REF!</definedName>
    <definedName name="Karlovac_">'[1]Půjčka'!#REF!</definedName>
    <definedName name="KJM">'[1]Půjčka'!#REF!</definedName>
    <definedName name="KKJKN">'[3]řešení'!#REF!</definedName>
    <definedName name="Konc_zůst">#REF!</definedName>
    <definedName name="Kumul_úr">#REF!</definedName>
    <definedName name="Last_Row">IF([0]!Values_Entered,Header_Row+[0]!Number_of_Payments,Header_Row)</definedName>
    <definedName name="Loan_Amount">#REF!</definedName>
    <definedName name="Loan_Not_Paid">IF(Payment_Number&lt;=[0]!Number_of_Payments,1,0)</definedName>
    <definedName name="Loan_Start">#REF!</definedName>
    <definedName name="Loan_Years">#REF!</definedName>
    <definedName name="Lublaň">#REF!</definedName>
    <definedName name="Lublaň_">'[1]Půjčka'!#REF!</definedName>
    <definedName name="Makarská">#REF!</definedName>
    <definedName name="Makarská_">'[1]Půjčka'!#REF!</definedName>
    <definedName name="MM">'[1]Půjčka'!#REF!</definedName>
    <definedName name="MNJ">'[1]Půjčka'!#REF!</definedName>
    <definedName name="MojeOblast">#REF!</definedName>
    <definedName name="Monthly_Payment">-PMT(Interest_Rate/12,Number_of_Payments,Loan_Amount)</definedName>
    <definedName name="Number_of_Payments">#REF!</definedName>
    <definedName name="_xlnm.Print_Area" localSheetId="0">'Vyhledávání podle Čísla'!$A$2:$BN$18</definedName>
    <definedName name="Obnovení_oblasti_tisku">OFFSET(Úplný_tisk,0,0,Poslední_řádek)</definedName>
    <definedName name="Payment_Date">DATE(YEAR([0]!Loan_Start),MONTH([0]!Loan_Start)+Payment_Number,DAY([0]!Loan_Start))</definedName>
    <definedName name="Payment_Number">ROW()-Header_Row</definedName>
    <definedName name="Picture1">"Picture 4"</definedName>
    <definedName name="Plán_platba">#REF!</definedName>
    <definedName name="Plánovaná_měsíční_platba">#REF!</definedName>
    <definedName name="Plánovaná_úroková_sazba">#REF!</definedName>
    <definedName name="Plánované_dodatečné_platby">#REF!</definedName>
    <definedName name="Plitv.jez">#REF!</definedName>
    <definedName name="Plitv.jez_">'[1]Půjčka'!#REF!</definedName>
    <definedName name="Poč_plat_za_rok">#REF!</definedName>
    <definedName name="Poč_zůst">#REF!</definedName>
    <definedName name="Počet_plateb">MATCH(0.01,Konc_zůst,-1)+1</definedName>
    <definedName name="Poreč">#REF!</definedName>
    <definedName name="Poreč_">'[1]Půjčka'!#REF!</definedName>
    <definedName name="Poslední_řádek">IF(Zadané_hodnoty,Řádek_záhlaví+Počet_plateb,Řádek_záhlaví)</definedName>
    <definedName name="Praha">#REF!</definedName>
    <definedName name="Praha_">'[1]Půjčka'!#REF!</definedName>
    <definedName name="Principal">-PPMT([0]!Interest_Rate/12,Payment_Number,[0]!Number_of_Payments,[0]!Loan_Amount)</definedName>
    <definedName name="Pula">#REF!</definedName>
    <definedName name="Pula_">'[1]Půjčka'!#REF!</definedName>
    <definedName name="REGEYDFERSGB">'[1]Půjčka'!#REF!</definedName>
    <definedName name="REGREGRFDRG">'[1]Půjčka'!#REF!</definedName>
    <definedName name="REGVEEEEEEEG">'[1]Půjčka'!#REF!</definedName>
    <definedName name="RFFGE">'[1]Půjčka'!#REF!</definedName>
    <definedName name="RFGFGV">'[1]Půjčka'!#REF!</definedName>
    <definedName name="RGFG">'[1]Půjčka'!#REF!</definedName>
    <definedName name="Rijeka">#REF!</definedName>
    <definedName name="Rijeka_">'[1]Půjčka'!#REF!</definedName>
    <definedName name="Roky_půjčky">#REF!</definedName>
    <definedName name="Rovinj">#REF!</definedName>
    <definedName name="Rovinj_">'[1]Půjčka'!#REF!</definedName>
    <definedName name="RRRRR">'[1]Půjčka'!#REF!</definedName>
    <definedName name="Řádek_záhlaví">ROW(#REF!)</definedName>
    <definedName name="S">'[1]Půjčka'!#REF!</definedName>
    <definedName name="sazba">#REF!</definedName>
    <definedName name="SF">'[1]Půjčka'!#REF!</definedName>
    <definedName name="součet">'Vyhledávání podle Čísla'!#REF!</definedName>
    <definedName name="souhrn_abs">'Vyhledávání podle Čísla'!$I$2:$I$18</definedName>
    <definedName name="splatka">#REF!</definedName>
    <definedName name="Split">#REF!</definedName>
    <definedName name="Split_">'[1]Půjčka'!#REF!</definedName>
    <definedName name="Šibenik">#REF!</definedName>
    <definedName name="Šibenik_">'[1]Půjčka'!#REF!</definedName>
    <definedName name="Total_Cost">#REF!</definedName>
    <definedName name="Total_Interest">#REF!</definedName>
    <definedName name="Trogir">#REF!</definedName>
    <definedName name="Trogir_">'[1]Půjčka'!#REF!</definedName>
    <definedName name="trvani">#REF!</definedName>
    <definedName name="Umag">#REF!</definedName>
    <definedName name="Umag_">'[1]Půjčka'!#REF!</definedName>
    <definedName name="Úplný_tisk">#REF!</definedName>
    <definedName name="Úrok">#REF!</definedName>
    <definedName name="Úroková_sazba">#REF!</definedName>
    <definedName name="Values_Entered">IF(Loan_Amount*Interest_Rate*Loan_Years*Loan_Start&gt;0,1,0)</definedName>
    <definedName name="VBA_MalePic">'[3]řešení'!#REF!</definedName>
    <definedName name="Vídeň">#REF!</definedName>
    <definedName name="Vídeň_">'[1]Půjčka'!#REF!</definedName>
    <definedName name="W">'[1]Půjčka'!#REF!</definedName>
    <definedName name="xQK2">#REF!</definedName>
    <definedName name="xxxx1">#REF!</definedName>
    <definedName name="Začátek_půjčky">#REF!</definedName>
    <definedName name="Zadané_hodnoty">IF(Částka_půjčky*Úroková_sazba*Roky_půjčky*Začátek_půjčky&gt;0,1,0)</definedName>
    <definedName name="Zadar">#REF!</definedName>
    <definedName name="Zadar_">'[1]Půjčka'!#REF!</definedName>
    <definedName name="Záhřeb">'[1]Půjčka'!#REF!</definedName>
    <definedName name="Záhřeb_">'[1]Půjčka'!#REF!</definedName>
    <definedName name="zlU2">#REF!</definedName>
    <definedName name="zpet1">#REF!</definedName>
    <definedName name="zpet3">#REF!</definedName>
    <definedName name="zzU2">#REF!</definedName>
  </definedNames>
  <calcPr fullCalcOnLoad="1"/>
</workbook>
</file>

<file path=xl/sharedStrings.xml><?xml version="1.0" encoding="utf-8"?>
<sst xmlns="http://schemas.openxmlformats.org/spreadsheetml/2006/main" count="41" uniqueCount="38">
  <si>
    <t>ANO</t>
  </si>
  <si>
    <t>Hypoteční úvěr</t>
  </si>
  <si>
    <t>Spotřebytelský úvěr</t>
  </si>
  <si>
    <t>Podnikatelský úvěr</t>
  </si>
  <si>
    <t>Kreditní karta</t>
  </si>
  <si>
    <t>Leasing</t>
  </si>
  <si>
    <t>Jiný</t>
  </si>
  <si>
    <t>Typ úvěru</t>
  </si>
  <si>
    <t>Výše úvěru</t>
  </si>
  <si>
    <t>Požadovaná délka úvěru v letech</t>
  </si>
  <si>
    <t>Počet měsíčních plateb</t>
  </si>
  <si>
    <t>Roční úroková sazba p.a.</t>
  </si>
  <si>
    <t>Celková úroková sazba</t>
  </si>
  <si>
    <t>Celkový úrok Kč</t>
  </si>
  <si>
    <t xml:space="preserve">Celková částka </t>
  </si>
  <si>
    <t>RPSN</t>
  </si>
  <si>
    <t>Splátka jistina</t>
  </si>
  <si>
    <t>Splátka úroků</t>
  </si>
  <si>
    <t>Celková splátka úvěru</t>
  </si>
  <si>
    <t>Celková splátka s pojištěním</t>
  </si>
  <si>
    <t>Poplatek za zpracování</t>
  </si>
  <si>
    <t>CELKEM ZAPLATÍTE S POJIŠTĚNÍM</t>
  </si>
  <si>
    <t>Měsíční pojištění - typ pojištění</t>
  </si>
  <si>
    <t>Sazba pojištění %</t>
  </si>
  <si>
    <t>Sazba pojištění Kč měsíčně</t>
  </si>
  <si>
    <t>Celkový poplatek za pojištění</t>
  </si>
  <si>
    <t>Pojištění</t>
  </si>
  <si>
    <t>Bez pojištění</t>
  </si>
  <si>
    <t>Pojištění cardif  A</t>
  </si>
  <si>
    <t>Pojištění cardif  B</t>
  </si>
  <si>
    <t>Pojištění cardif  C</t>
  </si>
  <si>
    <t>ŽÁDOST O ÚVĚR</t>
  </si>
  <si>
    <t>ŽÁDOST O ÚVĚR -- POJIŠTĚNÍ</t>
  </si>
  <si>
    <t xml:space="preserve">Mě jde o to že když dám bez pojištění tak jak je CELKOVÁ SPLÁTKA S POJIŠTĚNÍM tak se mě tam zobrazí #HODNOTA! A NESPOČÍTÁ MĚ TO BEZ TOHO POJIČTĚNÍ. </t>
  </si>
  <si>
    <t>Jak je celková splátka S POJIŠTĚNÍM TAK BY TO MĚLO UKÁZAT 250,00 Kč bez toho pojištění a ne #HODNOTA!.</t>
  </si>
  <si>
    <t>Můžete mě prosím poradit jak to mám udělat ten vzorec. Tak mě to ukazuje i v jiných sešitech.</t>
  </si>
  <si>
    <t>Pak to nesečte ani CELKEM ZAPLATÍTE S POJIČTĚNÍM KDYŽ TAM TO POJIŠTĚNÍ NENÍ.</t>
  </si>
  <si>
    <t>Je to zvýrazněno červeně.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</si>
</sst>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0\ &quot;Kč&quot;"/>
    <numFmt numFmtId="166" formatCode="#,##0\ &quot;Kč&quot;"/>
    <numFmt numFmtId="167" formatCode="_-* #,##0.00\ _K_č_-;\-* #,##0.00\ _K_č_-;_-* \-??\ _K_č_-;_-@_-"/>
    <numFmt numFmtId="168" formatCode="_(* #,##0.00_);_(* \(#,##0.00\);_(* &quot;-&quot;??_);_(@_)"/>
    <numFmt numFmtId="169" formatCode="_(&quot;Kč&quot;* #,##0.00_);_(&quot;Kč&quot;* \(#,##0.00\);_(&quot;Kč&quot;* &quot;-&quot;??_);_(@_)"/>
    <numFmt numFmtId="170" formatCode="_(&quot;&quot;* #,##0.00_)[$Kč-405]_);_(&quot;&quot;* \-#,##0.00_)[$Kč-405]_);_(&quot;&quot;* &quot;-&quot;??[$Kč-405]_);_(@_)"/>
    <numFmt numFmtId="171" formatCode="_-* #,##0.00&quot; Kč&quot;_-;\-* #,##0.00&quot; Kč&quot;_-;_-* \-??&quot; Kč&quot;_-;_-@_-"/>
    <numFmt numFmtId="172" formatCode="#,##0.00\ &quot;Kč&quot;"/>
    <numFmt numFmtId="173" formatCode=";;;"/>
    <numFmt numFmtId="174" formatCode="0.00000"/>
    <numFmt numFmtId="175" formatCode="0.0%"/>
  </numFmts>
  <fonts count="7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0"/>
      <name val="Arial CE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7"/>
      <color indexed="31"/>
      <name val="Times New Roman CE"/>
      <family val="1"/>
    </font>
    <font>
      <sz val="7"/>
      <color indexed="31"/>
      <name val="Times New Roman"/>
      <family val="1"/>
    </font>
    <font>
      <sz val="11"/>
      <color indexed="8"/>
      <name val="Arial Narrow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62"/>
      <name val="Arial Narrow"/>
      <family val="2"/>
    </font>
    <font>
      <b/>
      <sz val="11"/>
      <color indexed="52"/>
      <name val="Arial"/>
      <family val="2"/>
    </font>
    <font>
      <b/>
      <sz val="11"/>
      <color indexed="52"/>
      <name val="Arial Narrow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color indexed="9"/>
      <name val="Arial Black"/>
      <family val="2"/>
    </font>
    <font>
      <b/>
      <sz val="9"/>
      <color indexed="40"/>
      <name val="Arial"/>
      <family val="2"/>
    </font>
    <font>
      <b/>
      <sz val="9"/>
      <color indexed="9"/>
      <name val="Arial Black"/>
      <family val="2"/>
    </font>
    <font>
      <b/>
      <sz val="10"/>
      <color indexed="10"/>
      <name val="Arial"/>
      <family val="2"/>
    </font>
    <font>
      <sz val="11"/>
      <color theme="1"/>
      <name val="Arial Narrow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10"/>
      <color theme="0"/>
      <name val="Arial Black"/>
      <family val="2"/>
    </font>
    <font>
      <b/>
      <sz val="9"/>
      <color rgb="FF00B0F0"/>
      <name val="Arial"/>
      <family val="2"/>
    </font>
    <font>
      <b/>
      <sz val="9"/>
      <color theme="0"/>
      <name val="Arial Black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167" fontId="13" fillId="0" borderId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5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5" fillId="0" borderId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9" fillId="0" borderId="7" applyNumberFormat="0" applyFill="0" applyAlignment="0" applyProtection="0"/>
    <xf numFmtId="0" fontId="17" fillId="25" borderId="0" applyNumberFormat="0" applyBorder="0" applyProtection="0">
      <alignment vertical="top"/>
    </xf>
    <xf numFmtId="0" fontId="18" fillId="25" borderId="0" applyNumberFormat="0">
      <alignment horizontal="left" vertical="center"/>
      <protection hidden="1"/>
    </xf>
    <xf numFmtId="0" fontId="60" fillId="26" borderId="0" applyNumberForma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62" fillId="28" borderId="8" applyNumberFormat="0" applyAlignment="0" applyProtection="0"/>
    <xf numFmtId="0" fontId="63" fillId="28" borderId="8" applyNumberFormat="0" applyAlignment="0" applyProtection="0"/>
    <xf numFmtId="0" fontId="64" fillId="29" borderId="8" applyNumberFormat="0" applyAlignment="0" applyProtection="0"/>
    <xf numFmtId="0" fontId="65" fillId="29" borderId="8" applyNumberFormat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64" applyFont="1" applyFill="1" applyBorder="1" applyProtection="1">
      <alignment/>
      <protection hidden="1"/>
    </xf>
    <xf numFmtId="0" fontId="3" fillId="0" borderId="0" xfId="64" applyFont="1" applyFill="1" applyProtection="1">
      <alignment/>
      <protection hidden="1"/>
    </xf>
    <xf numFmtId="0" fontId="3" fillId="0" borderId="0" xfId="64" applyFont="1" applyProtection="1">
      <alignment/>
      <protection hidden="1"/>
    </xf>
    <xf numFmtId="0" fontId="2" fillId="0" borderId="0" xfId="64" applyFont="1" applyFill="1" applyBorder="1" applyProtection="1">
      <alignment/>
      <protection hidden="1"/>
    </xf>
    <xf numFmtId="0" fontId="7" fillId="0" borderId="0" xfId="64" applyFont="1" applyProtection="1">
      <alignment/>
      <protection hidden="1"/>
    </xf>
    <xf numFmtId="0" fontId="12" fillId="0" borderId="0" xfId="64" applyFont="1" applyProtection="1">
      <alignment/>
      <protection hidden="1"/>
    </xf>
    <xf numFmtId="9" fontId="3" fillId="0" borderId="0" xfId="69" applyFont="1" applyFill="1" applyBorder="1" applyAlignment="1" applyProtection="1">
      <alignment/>
      <protection hidden="1"/>
    </xf>
    <xf numFmtId="0" fontId="52" fillId="0" borderId="0" xfId="62" applyNumberFormat="1" applyFont="1" applyFill="1" applyBorder="1" applyProtection="1">
      <alignment/>
      <protection hidden="1"/>
    </xf>
    <xf numFmtId="0" fontId="3" fillId="0" borderId="0" xfId="64" applyFont="1" applyBorder="1" applyProtection="1">
      <alignment/>
      <protection hidden="1"/>
    </xf>
    <xf numFmtId="0" fontId="52" fillId="0" borderId="0" xfId="0" applyFont="1" applyFill="1" applyBorder="1" applyAlignment="1" applyProtection="1">
      <alignment/>
      <protection hidden="1"/>
    </xf>
    <xf numFmtId="165" fontId="52" fillId="0" borderId="0" xfId="62" applyNumberFormat="1" applyFont="1" applyFill="1" applyBorder="1" applyAlignment="1" applyProtection="1">
      <alignment horizontal="left"/>
      <protection hidden="1"/>
    </xf>
    <xf numFmtId="9" fontId="3" fillId="0" borderId="0" xfId="69" applyFont="1" applyAlignment="1" applyProtection="1">
      <alignment/>
      <protection hidden="1"/>
    </xf>
    <xf numFmtId="0" fontId="3" fillId="0" borderId="0" xfId="64" applyFont="1" applyFill="1" applyBorder="1" applyAlignment="1" applyProtection="1">
      <alignment/>
      <protection hidden="1"/>
    </xf>
    <xf numFmtId="10" fontId="3" fillId="0" borderId="0" xfId="69" applyNumberFormat="1" applyFont="1" applyFill="1" applyBorder="1" applyAlignment="1" applyProtection="1">
      <alignment/>
      <protection hidden="1"/>
    </xf>
    <xf numFmtId="0" fontId="7" fillId="0" borderId="0" xfId="64" applyFont="1" applyFill="1" applyBorder="1" applyAlignment="1" applyProtection="1">
      <alignment/>
      <protection hidden="1"/>
    </xf>
    <xf numFmtId="0" fontId="3" fillId="36" borderId="10" xfId="64" applyFont="1" applyFill="1" applyBorder="1" applyProtection="1">
      <alignment/>
      <protection hidden="1"/>
    </xf>
    <xf numFmtId="0" fontId="3" fillId="36" borderId="11" xfId="64" applyFont="1" applyFill="1" applyBorder="1" applyProtection="1">
      <alignment/>
      <protection hidden="1"/>
    </xf>
    <xf numFmtId="0" fontId="14" fillId="37" borderId="0" xfId="60" applyFont="1" applyFill="1" applyBorder="1" applyAlignment="1" applyProtection="1">
      <alignment vertical="center"/>
      <protection hidden="1"/>
    </xf>
    <xf numFmtId="0" fontId="3" fillId="38" borderId="0" xfId="64" applyFont="1" applyFill="1" applyProtection="1">
      <alignment/>
      <protection hidden="1"/>
    </xf>
    <xf numFmtId="0" fontId="8" fillId="6" borderId="0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0" fontId="2" fillId="6" borderId="0" xfId="64" applyFont="1" applyFill="1" applyBorder="1" applyAlignment="1" applyProtection="1">
      <alignment horizontal="left" vertical="center"/>
      <protection hidden="1"/>
    </xf>
    <xf numFmtId="0" fontId="68" fillId="6" borderId="0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2" fillId="6" borderId="0" xfId="64" applyFont="1" applyFill="1" applyBorder="1" applyAlignment="1" applyProtection="1">
      <alignment horizontal="left"/>
      <protection hidden="1"/>
    </xf>
    <xf numFmtId="0" fontId="9" fillId="6" borderId="0" xfId="0" applyFont="1" applyFill="1" applyBorder="1" applyAlignment="1" applyProtection="1">
      <alignment horizontal="right" vertical="center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68" fillId="39" borderId="0" xfId="0" applyFont="1" applyFill="1" applyBorder="1" applyAlignment="1" applyProtection="1">
      <alignment horizontal="left" vertical="center"/>
      <protection hidden="1"/>
    </xf>
    <xf numFmtId="0" fontId="5" fillId="39" borderId="0" xfId="64" applyFont="1" applyFill="1" applyBorder="1" applyAlignment="1" applyProtection="1">
      <alignment horizontal="left" vertical="center"/>
      <protection hidden="1"/>
    </xf>
    <xf numFmtId="0" fontId="8" fillId="39" borderId="0" xfId="0" applyFont="1" applyFill="1" applyBorder="1" applyAlignment="1" applyProtection="1">
      <alignment/>
      <protection hidden="1"/>
    </xf>
    <xf numFmtId="0" fontId="69" fillId="39" borderId="0" xfId="0" applyFont="1" applyFill="1" applyBorder="1" applyAlignment="1" applyProtection="1">
      <alignment horizontal="left" vertical="center"/>
      <protection hidden="1"/>
    </xf>
    <xf numFmtId="0" fontId="5" fillId="39" borderId="0" xfId="64" applyFont="1" applyFill="1" applyBorder="1" applyAlignment="1" applyProtection="1">
      <alignment horizontal="left"/>
      <protection hidden="1"/>
    </xf>
    <xf numFmtId="0" fontId="6" fillId="39" borderId="0" xfId="64" applyFont="1" applyFill="1" applyBorder="1" applyAlignment="1" applyProtection="1">
      <alignment horizontal="left" vertical="center"/>
      <protection hidden="1"/>
    </xf>
    <xf numFmtId="0" fontId="8" fillId="39" borderId="0" xfId="0" applyFont="1" applyFill="1" applyBorder="1" applyAlignment="1" applyProtection="1">
      <alignment horizontal="left" vertical="center"/>
      <protection hidden="1"/>
    </xf>
    <xf numFmtId="0" fontId="9" fillId="39" borderId="0" xfId="0" applyFont="1" applyFill="1" applyBorder="1" applyAlignment="1" applyProtection="1">
      <alignment horizontal="right" vertical="center"/>
      <protection hidden="1"/>
    </xf>
    <xf numFmtId="0" fontId="70" fillId="39" borderId="0" xfId="64" applyFont="1" applyFill="1" applyBorder="1" applyAlignment="1" applyProtection="1">
      <alignment horizontal="left"/>
      <protection hidden="1"/>
    </xf>
    <xf numFmtId="0" fontId="71" fillId="38" borderId="0" xfId="0" applyFont="1" applyFill="1" applyBorder="1" applyAlignment="1" applyProtection="1">
      <alignment vertical="center"/>
      <protection hidden="1"/>
    </xf>
    <xf numFmtId="0" fontId="52" fillId="0" borderId="0" xfId="64" applyFont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165" fontId="52" fillId="0" borderId="0" xfId="62" applyNumberFormat="1" applyFont="1" applyFill="1" applyBorder="1" applyProtection="1">
      <alignment/>
      <protection hidden="1"/>
    </xf>
    <xf numFmtId="166" fontId="52" fillId="0" borderId="0" xfId="62" applyNumberFormat="1" applyFont="1" applyFill="1" applyBorder="1" applyProtection="1">
      <alignment/>
      <protection hidden="1"/>
    </xf>
    <xf numFmtId="166" fontId="52" fillId="0" borderId="0" xfId="62" applyNumberFormat="1" applyFont="1" applyFill="1" applyBorder="1" applyAlignment="1" applyProtection="1">
      <alignment horizontal="center"/>
      <protection hidden="1"/>
    </xf>
    <xf numFmtId="0" fontId="4" fillId="0" borderId="0" xfId="64" applyFont="1" applyFill="1" applyBorder="1" applyProtection="1">
      <alignment/>
      <protection hidden="1"/>
    </xf>
    <xf numFmtId="0" fontId="4" fillId="0" borderId="0" xfId="64" applyFont="1" applyProtection="1">
      <alignment/>
      <protection hidden="1"/>
    </xf>
    <xf numFmtId="0" fontId="72" fillId="39" borderId="0" xfId="64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4" fontId="68" fillId="39" borderId="0" xfId="0" applyNumberFormat="1" applyFont="1" applyFill="1" applyBorder="1" applyAlignment="1" applyProtection="1">
      <alignment horizontal="center" vertical="center"/>
      <protection hidden="1"/>
    </xf>
    <xf numFmtId="44" fontId="8" fillId="40" borderId="0" xfId="45" applyFont="1" applyFill="1" applyBorder="1" applyAlignment="1" applyProtection="1">
      <alignment horizontal="center" vertical="center"/>
      <protection hidden="1"/>
    </xf>
    <xf numFmtId="10" fontId="8" fillId="40" borderId="0" xfId="69" applyNumberFormat="1" applyFont="1" applyFill="1" applyBorder="1" applyAlignment="1" applyProtection="1">
      <alignment horizontal="center" vertical="center"/>
      <protection hidden="1"/>
    </xf>
    <xf numFmtId="9" fontId="8" fillId="0" borderId="12" xfId="69" applyFont="1" applyFill="1" applyBorder="1" applyAlignment="1" applyProtection="1">
      <alignment horizontal="center" vertical="center"/>
      <protection hidden="1"/>
    </xf>
    <xf numFmtId="44" fontId="8" fillId="0" borderId="12" xfId="45" applyFont="1" applyFill="1" applyBorder="1" applyAlignment="1" applyProtection="1">
      <alignment horizontal="center" vertical="center"/>
      <protection hidden="1"/>
    </xf>
    <xf numFmtId="0" fontId="73" fillId="38" borderId="0" xfId="0" applyFont="1" applyFill="1" applyBorder="1" applyAlignment="1" applyProtection="1">
      <alignment horizontal="center" vertical="center"/>
      <protection hidden="1" locked="0"/>
    </xf>
    <xf numFmtId="0" fontId="8" fillId="0" borderId="12" xfId="0" applyFont="1" applyFill="1" applyBorder="1" applyAlignment="1" applyProtection="1">
      <alignment horizontal="left" vertical="center"/>
      <protection hidden="1"/>
    </xf>
    <xf numFmtId="44" fontId="74" fillId="0" borderId="12" xfId="45" applyFont="1" applyFill="1" applyBorder="1" applyAlignment="1" applyProtection="1">
      <alignment horizontal="center" vertical="center"/>
      <protection hidden="1"/>
    </xf>
    <xf numFmtId="44" fontId="10" fillId="0" borderId="12" xfId="45" applyFont="1" applyFill="1" applyBorder="1" applyAlignment="1" applyProtection="1">
      <alignment horizontal="center" vertical="center"/>
      <protection hidden="1"/>
    </xf>
    <xf numFmtId="0" fontId="14" fillId="37" borderId="0" xfId="60" applyFont="1" applyFill="1" applyBorder="1" applyAlignment="1" applyProtection="1">
      <alignment horizontal="center" vertical="center"/>
      <protection hidden="1"/>
    </xf>
    <xf numFmtId="44" fontId="10" fillId="40" borderId="0" xfId="45" applyFont="1" applyFill="1" applyBorder="1" applyAlignment="1" applyProtection="1">
      <alignment horizontal="center" vertical="center"/>
      <protection hidden="1"/>
    </xf>
    <xf numFmtId="10" fontId="8" fillId="0" borderId="12" xfId="0" applyNumberFormat="1" applyFont="1" applyFill="1" applyBorder="1" applyAlignment="1" applyProtection="1">
      <alignment horizontal="center" vertical="center"/>
      <protection hidden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3 2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a 2" xfId="36"/>
    <cellStyle name="Čárka 3" xfId="37"/>
    <cellStyle name="Čárka 4" xfId="38"/>
    <cellStyle name="čárky 2" xfId="39"/>
    <cellStyle name="Comma [0]" xfId="40"/>
    <cellStyle name="Hyperlink" xfId="41"/>
    <cellStyle name="Hypertextový odkaz 2" xfId="42"/>
    <cellStyle name="Chybně" xfId="43"/>
    <cellStyle name="Kontrolní buňka" xfId="44"/>
    <cellStyle name="Currency" xfId="45"/>
    <cellStyle name="Měna 2" xfId="46"/>
    <cellStyle name="Měna 3" xfId="47"/>
    <cellStyle name="Měna 4" xfId="48"/>
    <cellStyle name="měny 2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2" xfId="57"/>
    <cellStyle name="normální 2 2" xfId="58"/>
    <cellStyle name="normální 2 2 2" xfId="59"/>
    <cellStyle name="Normální 2 3" xfId="60"/>
    <cellStyle name="normální 3" xfId="61"/>
    <cellStyle name="Normální 3 2" xfId="62"/>
    <cellStyle name="Normální 4" xfId="63"/>
    <cellStyle name="Normální 4 2" xfId="64"/>
    <cellStyle name="Normální 5" xfId="65"/>
    <cellStyle name="Normální 6" xfId="66"/>
    <cellStyle name="Normální 7" xfId="67"/>
    <cellStyle name="Poznámka" xfId="68"/>
    <cellStyle name="Percent" xfId="69"/>
    <cellStyle name="Procenta 2" xfId="70"/>
    <cellStyle name="Procenta 3" xfId="71"/>
    <cellStyle name="Procenta 4" xfId="72"/>
    <cellStyle name="Procenta 5" xfId="73"/>
    <cellStyle name="Procenta 6" xfId="74"/>
    <cellStyle name="Procenta 7" xfId="75"/>
    <cellStyle name="Propojená buňka" xfId="76"/>
    <cellStyle name="Roční" xfId="77"/>
    <cellStyle name="Rodina" xfId="78"/>
    <cellStyle name="Správně" xfId="79"/>
    <cellStyle name="Tarif" xfId="80"/>
    <cellStyle name="Tarif 2" xfId="81"/>
    <cellStyle name="Text upozornění" xfId="82"/>
    <cellStyle name="Vstup" xfId="83"/>
    <cellStyle name="Vstup 2" xfId="84"/>
    <cellStyle name="Výpočet" xfId="85"/>
    <cellStyle name="Výpočet 2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dxfs count="10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7" tint="0.7999799847602844"/>
      </font>
      <fill>
        <patternFill>
          <bgColor theme="7" tint="0.7999799847602844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>
        <bottom/>
      </border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 style="thin"/>
      </border>
    </dxf>
    <dxf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>
        <bottom>
          <color rgb="FF000000"/>
        </bottom>
      </border>
    </dxf>
    <dxf>
      <font>
        <color theme="7" tint="0.7999799847602844"/>
      </font>
      <fill>
        <patternFill>
          <bgColor theme="7" tint="0.7999799847602844"/>
        </patternFill>
      </fill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TAR%202011%20ORG\02%20Excel\01%20Smlouvy%20Excel\04%20Smlouvy\001.%20Martin%20Matura%20ORG%202011\002.%20Excel\002.4%20Skou&#353;ky%20excel\Kolik%20si%20chcete%20p&#367;j&#269;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Dr.%20Adam%20MAT&#282;JKA\Documents\Excel\Se&#353;i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Plocha\!!!MatchMa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louva"/>
      <sheetName val="Půjčka"/>
      <sheetName val="RPSN"/>
      <sheetName val="RPSN2"/>
      <sheetName val="RPSN3"/>
      <sheetName val="RPSN4"/>
      <sheetName val="RPSN5"/>
      <sheetName val="RPSN6"/>
      <sheetName val="RPSN7"/>
      <sheetName val="RPSN8"/>
      <sheetName val="RPSN9"/>
      <sheetName val="RPSN10"/>
      <sheetName val="RPSN11"/>
      <sheetName val="RPSN12"/>
      <sheetName val="splátky"/>
      <sheetName val="List12"/>
      <sheetName val="List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zadání"/>
      <sheetName val="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DN130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V24" sqref="BV24"/>
    </sheetView>
  </sheetViews>
  <sheetFormatPr defaultColWidth="0" defaultRowHeight="0" customHeight="1" zeroHeight="1"/>
  <cols>
    <col min="1" max="1" width="2.25390625" style="3" customWidth="1"/>
    <col min="2" max="61" width="1.625" style="3" customWidth="1"/>
    <col min="62" max="62" width="0.74609375" style="3" customWidth="1"/>
    <col min="63" max="108" width="1.625" style="3" customWidth="1"/>
    <col min="109" max="110" width="1.625" style="3" hidden="1" customWidth="1"/>
    <col min="111" max="111" width="1.75390625" style="3" hidden="1" customWidth="1"/>
    <col min="112" max="118" width="1.625" style="3" hidden="1" customWidth="1"/>
    <col min="119" max="119" width="9.00390625" style="3" hidden="1" customWidth="1"/>
    <col min="120" max="16384" width="0" style="3" hidden="1" customWidth="1"/>
  </cols>
  <sheetData>
    <row r="1" ht="12.75" customHeight="1"/>
    <row r="2" spans="2:117" ht="15" customHeight="1">
      <c r="B2" s="16"/>
      <c r="C2" s="18">
        <v>1</v>
      </c>
      <c r="D2" s="18"/>
      <c r="E2" s="52" t="s">
        <v>0</v>
      </c>
      <c r="F2" s="52"/>
      <c r="G2" s="52"/>
      <c r="H2" s="52"/>
      <c r="I2" s="52"/>
      <c r="J2" s="37"/>
      <c r="K2" s="56" t="s">
        <v>31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17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2:117" ht="15" customHeight="1">
      <c r="B3" s="16"/>
      <c r="C3" s="19"/>
      <c r="D3" s="19"/>
      <c r="E3" s="52"/>
      <c r="F3" s="52"/>
      <c r="G3" s="52"/>
      <c r="H3" s="52"/>
      <c r="I3" s="52"/>
      <c r="J3" s="3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17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2:117" ht="6" customHeight="1">
      <c r="B4" s="1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17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2:117" ht="15" customHeight="1">
      <c r="B5" s="16"/>
      <c r="C5" s="27"/>
      <c r="D5" s="27"/>
      <c r="E5" s="28" t="str">
        <f>IF(E2="Ano","Datum podání žádosti","")</f>
        <v>Datum podání žádosti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f ca="1">IF(AR5&lt;&gt;"",(TODAY()),"")</f>
        <v>41132</v>
      </c>
      <c r="R5" s="47"/>
      <c r="S5" s="47"/>
      <c r="T5" s="47"/>
      <c r="U5" s="47"/>
      <c r="V5" s="47"/>
      <c r="W5" s="47"/>
      <c r="X5" s="47"/>
      <c r="Y5" s="47"/>
      <c r="Z5" s="47"/>
      <c r="AA5" s="27"/>
      <c r="AB5" s="27"/>
      <c r="AC5" s="29" t="s">
        <v>7</v>
      </c>
      <c r="AD5" s="27"/>
      <c r="AE5" s="30"/>
      <c r="AF5" s="30"/>
      <c r="AG5" s="30"/>
      <c r="AH5" s="30"/>
      <c r="AI5" s="30"/>
      <c r="AJ5" s="30"/>
      <c r="AK5" s="27"/>
      <c r="AL5" s="27"/>
      <c r="AM5" s="27"/>
      <c r="AN5" s="27"/>
      <c r="AO5" s="27"/>
      <c r="AP5" s="27"/>
      <c r="AQ5" s="27"/>
      <c r="AR5" s="53" t="s">
        <v>1</v>
      </c>
      <c r="AS5" s="53"/>
      <c r="AT5" s="53"/>
      <c r="AU5" s="53"/>
      <c r="AV5" s="53"/>
      <c r="AW5" s="53"/>
      <c r="AX5" s="53"/>
      <c r="AY5" s="53"/>
      <c r="AZ5" s="53"/>
      <c r="BA5" s="53"/>
      <c r="BB5" s="27"/>
      <c r="BC5" s="30"/>
      <c r="BD5" s="29" t="s">
        <v>8</v>
      </c>
      <c r="BE5" s="30"/>
      <c r="BF5" s="30"/>
      <c r="BG5" s="27"/>
      <c r="BH5" s="27"/>
      <c r="BI5" s="35"/>
      <c r="BJ5" s="35"/>
      <c r="BK5" s="35"/>
      <c r="BL5" s="35"/>
      <c r="BM5" s="35"/>
      <c r="BN5" s="35"/>
      <c r="BO5" s="55">
        <v>5000</v>
      </c>
      <c r="BP5" s="55"/>
      <c r="BQ5" s="55"/>
      <c r="BR5" s="55"/>
      <c r="BS5" s="55"/>
      <c r="BT5" s="55"/>
      <c r="BU5" s="55"/>
      <c r="BV5" s="55"/>
      <c r="BW5" s="55"/>
      <c r="BX5" s="55"/>
      <c r="BY5" s="35"/>
      <c r="BZ5" s="29" t="s">
        <v>9</v>
      </c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46">
        <v>2</v>
      </c>
      <c r="CR5" s="46"/>
      <c r="CS5" s="46"/>
      <c r="CT5" s="46"/>
      <c r="CU5" s="46"/>
      <c r="CV5" s="46"/>
      <c r="CW5" s="46"/>
      <c r="CX5" s="46"/>
      <c r="CY5" s="46"/>
      <c r="CZ5" s="46"/>
      <c r="DA5" s="35"/>
      <c r="DB5" s="35"/>
      <c r="DC5" s="17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2:117" ht="6" customHeight="1">
      <c r="B6" s="1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7"/>
      <c r="AB6" s="28"/>
      <c r="AC6" s="2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27"/>
      <c r="AP6" s="27"/>
      <c r="AQ6" s="27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27"/>
      <c r="BC6" s="30"/>
      <c r="BD6" s="30"/>
      <c r="BE6" s="30"/>
      <c r="BF6" s="30"/>
      <c r="BG6" s="30"/>
      <c r="BH6" s="30"/>
      <c r="BI6" s="30"/>
      <c r="BJ6" s="30"/>
      <c r="BK6" s="30"/>
      <c r="BL6" s="35"/>
      <c r="BM6" s="35"/>
      <c r="BN6" s="35"/>
      <c r="BO6" s="30"/>
      <c r="BP6" s="30"/>
      <c r="BQ6" s="30"/>
      <c r="BR6" s="30"/>
      <c r="BS6" s="30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17"/>
      <c r="DD6" s="1"/>
      <c r="DE6" s="1"/>
      <c r="DF6" s="1"/>
      <c r="DL6" s="1"/>
      <c r="DM6" s="1"/>
    </row>
    <row r="7" spans="2:117" ht="15" customHeight="1">
      <c r="B7" s="16"/>
      <c r="C7" s="28"/>
      <c r="D7" s="28"/>
      <c r="E7" s="29" t="s">
        <v>10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46">
        <f>IF(AR5&lt;&gt;"",(CQ5*12),"")</f>
        <v>24</v>
      </c>
      <c r="R7" s="46"/>
      <c r="S7" s="46"/>
      <c r="T7" s="46"/>
      <c r="U7" s="46"/>
      <c r="V7" s="46"/>
      <c r="W7" s="46"/>
      <c r="X7" s="46"/>
      <c r="Y7" s="46"/>
      <c r="Z7" s="46"/>
      <c r="AA7" s="27"/>
      <c r="AB7" s="28"/>
      <c r="AC7" s="29" t="s">
        <v>11</v>
      </c>
      <c r="AD7" s="27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7"/>
      <c r="AP7" s="27"/>
      <c r="AQ7" s="27"/>
      <c r="AR7" s="50">
        <v>0.1</v>
      </c>
      <c r="AS7" s="50"/>
      <c r="AT7" s="50"/>
      <c r="AU7" s="50"/>
      <c r="AV7" s="50"/>
      <c r="AW7" s="50"/>
      <c r="AX7" s="50"/>
      <c r="AY7" s="50"/>
      <c r="AZ7" s="50"/>
      <c r="BA7" s="50"/>
      <c r="BB7" s="27"/>
      <c r="BC7" s="30"/>
      <c r="BD7" s="29" t="s">
        <v>12</v>
      </c>
      <c r="BE7" s="30"/>
      <c r="BF7" s="30"/>
      <c r="BG7" s="30"/>
      <c r="BH7" s="30"/>
      <c r="BI7" s="30"/>
      <c r="BJ7" s="30"/>
      <c r="BK7" s="30"/>
      <c r="BL7" s="35"/>
      <c r="BM7" s="35"/>
      <c r="BN7" s="35"/>
      <c r="BO7" s="50">
        <f>IF(AR7&lt;&gt;"",(AR7*CQ5),"")</f>
        <v>0.2</v>
      </c>
      <c r="BP7" s="50"/>
      <c r="BQ7" s="50"/>
      <c r="BR7" s="50"/>
      <c r="BS7" s="50"/>
      <c r="BT7" s="50"/>
      <c r="BU7" s="50"/>
      <c r="BV7" s="50"/>
      <c r="BW7" s="50"/>
      <c r="BX7" s="50"/>
      <c r="BY7" s="30"/>
      <c r="BZ7" s="29" t="s">
        <v>13</v>
      </c>
      <c r="CA7" s="30"/>
      <c r="CB7" s="30"/>
      <c r="CC7" s="30"/>
      <c r="CD7" s="30"/>
      <c r="CE7" s="30"/>
      <c r="CF7" s="30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51">
        <f>IF(BO5&lt;&gt;"",(BO5*BO7),"")</f>
        <v>1000</v>
      </c>
      <c r="CR7" s="51"/>
      <c r="CS7" s="51"/>
      <c r="CT7" s="51"/>
      <c r="CU7" s="51"/>
      <c r="CV7" s="51"/>
      <c r="CW7" s="51"/>
      <c r="CX7" s="51"/>
      <c r="CY7" s="51"/>
      <c r="CZ7" s="51"/>
      <c r="DA7" s="35"/>
      <c r="DB7" s="35"/>
      <c r="DC7" s="17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2:117" ht="6" customHeight="1">
      <c r="B8" s="1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7"/>
      <c r="AB8" s="28"/>
      <c r="AC8" s="28"/>
      <c r="AD8" s="27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7"/>
      <c r="AP8" s="27"/>
      <c r="AQ8" s="27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7"/>
      <c r="BC8" s="28"/>
      <c r="BD8" s="28"/>
      <c r="BE8" s="28"/>
      <c r="BF8" s="28"/>
      <c r="BG8" s="28"/>
      <c r="BH8" s="28"/>
      <c r="BI8" s="28"/>
      <c r="BJ8" s="28"/>
      <c r="BK8" s="28"/>
      <c r="BL8" s="35"/>
      <c r="BM8" s="35"/>
      <c r="BN8" s="35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35"/>
      <c r="CM8" s="35"/>
      <c r="CN8" s="35"/>
      <c r="CO8" s="35"/>
      <c r="CP8" s="35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35"/>
      <c r="DB8" s="35"/>
      <c r="DC8" s="17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2:117" ht="15" customHeight="1">
      <c r="B9" s="16"/>
      <c r="C9" s="28"/>
      <c r="D9" s="31"/>
      <c r="E9" s="32" t="s">
        <v>14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5">
        <f>IF(BO5&lt;&gt;"",(BO5+CQ7),"")</f>
        <v>6000</v>
      </c>
      <c r="R9" s="55"/>
      <c r="S9" s="55"/>
      <c r="T9" s="55"/>
      <c r="U9" s="55"/>
      <c r="V9" s="55"/>
      <c r="W9" s="55"/>
      <c r="X9" s="55"/>
      <c r="Y9" s="55"/>
      <c r="Z9" s="55"/>
      <c r="AA9" s="27"/>
      <c r="AB9" s="28"/>
      <c r="AC9" s="29" t="s">
        <v>15</v>
      </c>
      <c r="AD9" s="27"/>
      <c r="AE9" s="28"/>
      <c r="AF9" s="30"/>
      <c r="AG9" s="30"/>
      <c r="AH9" s="30"/>
      <c r="AI9" s="30"/>
      <c r="AJ9" s="30"/>
      <c r="AK9" s="30"/>
      <c r="AL9" s="30"/>
      <c r="AM9" s="30"/>
      <c r="AN9" s="30"/>
      <c r="AO9" s="27"/>
      <c r="AP9" s="27"/>
      <c r="AQ9" s="27"/>
      <c r="AR9" s="58">
        <v>0.5213</v>
      </c>
      <c r="AS9" s="58"/>
      <c r="AT9" s="58"/>
      <c r="AU9" s="58"/>
      <c r="AV9" s="58"/>
      <c r="AW9" s="58"/>
      <c r="AX9" s="58"/>
      <c r="AY9" s="58"/>
      <c r="AZ9" s="58"/>
      <c r="BA9" s="58"/>
      <c r="BB9" s="27"/>
      <c r="BC9" s="30"/>
      <c r="BD9" s="29" t="s">
        <v>16</v>
      </c>
      <c r="BE9" s="30"/>
      <c r="BF9" s="30"/>
      <c r="BG9" s="30"/>
      <c r="BH9" s="30"/>
      <c r="BI9" s="30"/>
      <c r="BJ9" s="30"/>
      <c r="BK9" s="30"/>
      <c r="BL9" s="35"/>
      <c r="BM9" s="35"/>
      <c r="BN9" s="35"/>
      <c r="BO9" s="51">
        <f>IF(BO5&lt;&gt;"",(BO5/Q7),"")</f>
        <v>208.33333333333334</v>
      </c>
      <c r="BP9" s="51"/>
      <c r="BQ9" s="51"/>
      <c r="BR9" s="51"/>
      <c r="BS9" s="51"/>
      <c r="BT9" s="51"/>
      <c r="BU9" s="51"/>
      <c r="BV9" s="51"/>
      <c r="BW9" s="51"/>
      <c r="BX9" s="51"/>
      <c r="BY9" s="30"/>
      <c r="BZ9" s="29" t="s">
        <v>17</v>
      </c>
      <c r="CA9" s="30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51">
        <f>IF(BO5&lt;&gt;"",(CQ7/Q7),"")</f>
        <v>41.666666666666664</v>
      </c>
      <c r="CR9" s="51"/>
      <c r="CS9" s="51"/>
      <c r="CT9" s="51"/>
      <c r="CU9" s="51"/>
      <c r="CV9" s="51"/>
      <c r="CW9" s="51"/>
      <c r="CX9" s="51"/>
      <c r="CY9" s="51"/>
      <c r="CZ9" s="51"/>
      <c r="DA9" s="35"/>
      <c r="DB9" s="35"/>
      <c r="DC9" s="17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2:117" ht="6" customHeight="1">
      <c r="B10" s="1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7"/>
      <c r="AB10" s="28"/>
      <c r="AC10" s="28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35"/>
      <c r="CZ10" s="35"/>
      <c r="DA10" s="35"/>
      <c r="DB10" s="35"/>
      <c r="DC10" s="17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2:117" ht="15" customHeight="1">
      <c r="B11" s="16"/>
      <c r="C11" s="28"/>
      <c r="D11" s="29"/>
      <c r="E11" s="33" t="s">
        <v>18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55">
        <f>IF(BO5&lt;&gt;"",(BO9+CQ9),"")</f>
        <v>250</v>
      </c>
      <c r="R11" s="55"/>
      <c r="S11" s="55"/>
      <c r="T11" s="55"/>
      <c r="U11" s="55"/>
      <c r="V11" s="55"/>
      <c r="W11" s="55"/>
      <c r="X11" s="55"/>
      <c r="Y11" s="55"/>
      <c r="Z11" s="55"/>
      <c r="AA11" s="27"/>
      <c r="AB11" s="28"/>
      <c r="AC11" s="45" t="s">
        <v>19</v>
      </c>
      <c r="AD11" s="27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4" t="e">
        <f>IF(BO5&lt;&gt;"",(Q11+BP17),"")</f>
        <v>#VALUE!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27"/>
      <c r="BC11" s="30"/>
      <c r="BD11" s="29" t="s">
        <v>20</v>
      </c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51">
        <f>IF(BO5&lt;&gt;"",(BO5/100*0.5),"")</f>
        <v>25</v>
      </c>
      <c r="BP11" s="51"/>
      <c r="BQ11" s="51"/>
      <c r="BR11" s="51"/>
      <c r="BS11" s="51"/>
      <c r="BT11" s="51"/>
      <c r="BU11" s="51"/>
      <c r="BV11" s="51"/>
      <c r="BW11" s="51"/>
      <c r="BX11" s="51"/>
      <c r="BY11" s="35"/>
      <c r="BZ11" s="36" t="s">
        <v>21</v>
      </c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54" t="e">
        <f>IF(BO5&lt;&gt;"",(Q9+CO17),"")</f>
        <v>#VALUE!</v>
      </c>
      <c r="CR11" s="54"/>
      <c r="CS11" s="54"/>
      <c r="CT11" s="54"/>
      <c r="CU11" s="54"/>
      <c r="CV11" s="54"/>
      <c r="CW11" s="54"/>
      <c r="CX11" s="54"/>
      <c r="CY11" s="54"/>
      <c r="CZ11" s="54"/>
      <c r="DA11" s="35"/>
      <c r="DB11" s="35"/>
      <c r="DC11" s="17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2:117" ht="6" customHeight="1"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35"/>
      <c r="CZ12" s="35"/>
      <c r="DA12" s="35"/>
      <c r="DB12" s="35"/>
      <c r="DC12" s="17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2:117" ht="6" customHeight="1">
      <c r="B13" s="1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35"/>
      <c r="CZ13" s="35"/>
      <c r="DA13" s="35"/>
      <c r="DB13" s="35"/>
      <c r="DC13" s="17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18" s="5" customFormat="1" ht="15" customHeight="1">
      <c r="B14" s="16"/>
      <c r="C14" s="18"/>
      <c r="D14" s="18"/>
      <c r="E14" s="52" t="s">
        <v>0</v>
      </c>
      <c r="F14" s="52"/>
      <c r="G14" s="52"/>
      <c r="H14" s="52"/>
      <c r="I14" s="52"/>
      <c r="J14" s="37"/>
      <c r="K14" s="56" t="s">
        <v>32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17"/>
      <c r="DD14" s="1"/>
      <c r="DE14" s="1"/>
      <c r="DF14" s="1"/>
      <c r="DG14" s="15"/>
      <c r="DH14" s="15"/>
      <c r="DI14" s="15"/>
      <c r="DJ14" s="15"/>
      <c r="DK14" s="15"/>
      <c r="DL14" s="15"/>
      <c r="DM14" s="15"/>
      <c r="DN14" s="15"/>
    </row>
    <row r="15" spans="2:118" ht="15" customHeight="1">
      <c r="B15" s="16"/>
      <c r="C15" s="19"/>
      <c r="D15" s="19"/>
      <c r="E15" s="52"/>
      <c r="F15" s="52"/>
      <c r="G15" s="52"/>
      <c r="H15" s="52"/>
      <c r="I15" s="52"/>
      <c r="J15" s="37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17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</row>
    <row r="16" spans="2:118" ht="6" customHeight="1">
      <c r="B16" s="1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6"/>
      <c r="CX16" s="26"/>
      <c r="CY16" s="26"/>
      <c r="CZ16" s="26"/>
      <c r="DA16" s="26"/>
      <c r="DB16" s="26"/>
      <c r="DC16" s="17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2:118" s="6" customFormat="1" ht="15" customHeight="1">
      <c r="B17" s="16"/>
      <c r="C17" s="21"/>
      <c r="D17" s="21"/>
      <c r="E17" s="21"/>
      <c r="F17" s="21"/>
      <c r="G17" s="22" t="s">
        <v>22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48" t="s">
        <v>27</v>
      </c>
      <c r="W17" s="48"/>
      <c r="X17" s="48"/>
      <c r="Y17" s="48"/>
      <c r="Z17" s="48"/>
      <c r="AA17" s="48"/>
      <c r="AB17" s="48"/>
      <c r="AC17" s="48"/>
      <c r="AD17" s="48"/>
      <c r="AE17" s="48"/>
      <c r="AF17" s="21"/>
      <c r="AG17" s="22" t="s">
        <v>23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49">
        <f>IF(V17&lt;&gt;"",(IF(V17&lt;&gt;"",(IF(VLOOKUP(V17,$I$25:$J$28,2,0)=0,"",VLOOKUP(V17,$I$25:$J$28,2,0))),"")),"")</f>
      </c>
      <c r="AR17" s="49"/>
      <c r="AS17" s="49"/>
      <c r="AT17" s="49"/>
      <c r="AU17" s="49"/>
      <c r="AV17" s="49"/>
      <c r="AW17" s="49"/>
      <c r="AX17" s="49"/>
      <c r="AY17" s="49"/>
      <c r="AZ17" s="49"/>
      <c r="BA17" s="21"/>
      <c r="BB17" s="25" t="s">
        <v>24</v>
      </c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48">
        <f>IF(AQ17&lt;&gt;"",(Q11*AQ17),"")</f>
      </c>
      <c r="BQ17" s="48"/>
      <c r="BR17" s="48"/>
      <c r="BS17" s="48"/>
      <c r="BT17" s="48"/>
      <c r="BU17" s="48"/>
      <c r="BV17" s="48"/>
      <c r="BW17" s="48"/>
      <c r="BX17" s="48"/>
      <c r="BY17" s="48"/>
      <c r="BZ17" s="21"/>
      <c r="CA17" s="25" t="s">
        <v>25</v>
      </c>
      <c r="CB17" s="20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57">
        <f>IF(BP17&lt;&gt;"",(BP17*Q7),"")</f>
      </c>
      <c r="CP17" s="57"/>
      <c r="CQ17" s="57"/>
      <c r="CR17" s="57"/>
      <c r="CS17" s="57"/>
      <c r="CT17" s="57"/>
      <c r="CU17" s="57"/>
      <c r="CV17" s="57"/>
      <c r="CW17" s="57"/>
      <c r="CX17" s="57"/>
      <c r="CY17" s="26"/>
      <c r="CZ17" s="26"/>
      <c r="DA17" s="26"/>
      <c r="DB17" s="26"/>
      <c r="DC17" s="17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</row>
    <row r="18" spans="2:118" ht="6" customHeight="1"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0"/>
      <c r="AX18" s="20"/>
      <c r="AY18" s="20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0"/>
      <c r="CV18" s="20"/>
      <c r="CW18" s="26"/>
      <c r="CX18" s="26"/>
      <c r="CY18" s="26"/>
      <c r="CZ18" s="26"/>
      <c r="DA18" s="26"/>
      <c r="DB18" s="26"/>
      <c r="DC18" s="17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</row>
    <row r="19" spans="2:118" ht="15" customHeight="1">
      <c r="B19" s="1"/>
      <c r="C19" s="43" t="s">
        <v>33</v>
      </c>
      <c r="D19" s="1"/>
      <c r="E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2:118" ht="15" customHeight="1">
      <c r="B20" s="43"/>
      <c r="C20" s="43" t="s">
        <v>34</v>
      </c>
      <c r="D20" s="1"/>
      <c r="E20" s="1"/>
      <c r="BQ20" s="3" t="s">
        <v>37</v>
      </c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2:118" ht="15" customHeight="1">
      <c r="B21" s="43"/>
      <c r="C21" s="44" t="s">
        <v>36</v>
      </c>
      <c r="D21" s="1"/>
      <c r="E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2:118" ht="15" customHeight="1">
      <c r="B22" s="43"/>
      <c r="C22" s="43" t="s">
        <v>35</v>
      </c>
      <c r="D22" s="1"/>
      <c r="E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2:118" ht="15" customHeight="1">
      <c r="B23" s="1"/>
      <c r="C23" s="1"/>
      <c r="D23" s="1"/>
      <c r="E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2:118" ht="15" customHeight="1">
      <c r="B24" s="1"/>
      <c r="C24" s="1" t="s">
        <v>1</v>
      </c>
      <c r="D24" s="7">
        <v>0.03</v>
      </c>
      <c r="E24" s="1"/>
      <c r="I24" s="13" t="s">
        <v>26</v>
      </c>
      <c r="J24" s="13"/>
      <c r="K24" s="13"/>
      <c r="L24" s="13"/>
      <c r="V24" s="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40"/>
      <c r="AI24" s="9"/>
      <c r="AJ24" s="9"/>
      <c r="AK24" s="10"/>
      <c r="AL24" s="1"/>
      <c r="AM24" s="4"/>
      <c r="AN24" s="4"/>
      <c r="AO24" s="4"/>
      <c r="AP24" s="4"/>
      <c r="AQ24" s="4"/>
      <c r="AR24" s="4"/>
      <c r="AS24" s="4"/>
      <c r="AT24" s="4"/>
      <c r="AU24" s="1"/>
      <c r="AV24" s="1"/>
      <c r="AW24" s="41"/>
      <c r="AX24" s="9"/>
      <c r="AY24" s="9"/>
      <c r="AZ24" s="9"/>
      <c r="BA24" s="11"/>
      <c r="BB24" s="9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42"/>
      <c r="BN24" s="9"/>
      <c r="BO24" s="9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2:118" ht="15" customHeight="1">
      <c r="B25" s="1"/>
      <c r="C25" s="1" t="s">
        <v>2</v>
      </c>
      <c r="D25" s="7">
        <v>0.1</v>
      </c>
      <c r="E25" s="1"/>
      <c r="I25" s="1" t="s">
        <v>27</v>
      </c>
      <c r="J25" s="14">
        <v>0</v>
      </c>
      <c r="K25" s="1"/>
      <c r="L25" s="1"/>
      <c r="Q25" s="4"/>
      <c r="R25" s="4"/>
      <c r="V25" s="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41"/>
      <c r="AI25" s="9"/>
      <c r="AJ25" s="9"/>
      <c r="AK25" s="10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41"/>
      <c r="AX25" s="9"/>
      <c r="AY25" s="9"/>
      <c r="AZ25" s="9"/>
      <c r="BA25" s="11"/>
      <c r="BB25" s="9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42"/>
      <c r="BN25" s="9"/>
      <c r="BO25" s="9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2:118" ht="15" customHeight="1">
      <c r="B26" s="1"/>
      <c r="C26" s="1" t="s">
        <v>3</v>
      </c>
      <c r="D26" s="7">
        <v>0.14</v>
      </c>
      <c r="E26" s="1"/>
      <c r="I26" s="1" t="s">
        <v>28</v>
      </c>
      <c r="J26" s="14">
        <v>0.0299</v>
      </c>
      <c r="K26" s="1"/>
      <c r="L26" s="1"/>
      <c r="Q26" s="4"/>
      <c r="R26" s="4"/>
      <c r="V26" s="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41"/>
      <c r="AI26" s="9"/>
      <c r="AJ26" s="9"/>
      <c r="AK26" s="10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41"/>
      <c r="AX26" s="9"/>
      <c r="AY26" s="9"/>
      <c r="AZ26" s="9"/>
      <c r="BA26" s="11"/>
      <c r="BB26" s="9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42"/>
      <c r="BN26" s="9"/>
      <c r="BO26" s="9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2:118" ht="15" customHeight="1">
      <c r="B27" s="1"/>
      <c r="C27" s="1" t="s">
        <v>4</v>
      </c>
      <c r="D27" s="7">
        <v>0.07</v>
      </c>
      <c r="E27" s="1"/>
      <c r="I27" s="1" t="s">
        <v>29</v>
      </c>
      <c r="J27" s="14">
        <v>0.0399</v>
      </c>
      <c r="K27" s="1"/>
      <c r="L27" s="1"/>
      <c r="Q27" s="4"/>
      <c r="R27" s="2"/>
      <c r="V27" s="8"/>
      <c r="W27" s="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41"/>
      <c r="AI27" s="9"/>
      <c r="AJ27" s="9"/>
      <c r="AK27" s="1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41"/>
      <c r="AX27" s="9"/>
      <c r="AY27" s="9"/>
      <c r="AZ27" s="9"/>
      <c r="BA27" s="11"/>
      <c r="BB27" s="9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42"/>
      <c r="BN27" s="9"/>
      <c r="BO27" s="9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3:118" ht="15" customHeight="1">
      <c r="C28" s="1" t="s">
        <v>5</v>
      </c>
      <c r="D28" s="12">
        <v>0.05</v>
      </c>
      <c r="E28" s="1"/>
      <c r="I28" s="1" t="s">
        <v>30</v>
      </c>
      <c r="J28" s="14">
        <v>0.0599</v>
      </c>
      <c r="K28" s="1"/>
      <c r="L28" s="1"/>
      <c r="V28" s="8"/>
      <c r="W28" s="9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1"/>
      <c r="AI28" s="9"/>
      <c r="AJ28" s="9"/>
      <c r="AK28" s="10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41"/>
      <c r="AX28" s="9"/>
      <c r="AY28" s="9"/>
      <c r="AZ28" s="9"/>
      <c r="BA28" s="11"/>
      <c r="BB28" s="9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42"/>
      <c r="BN28" s="9"/>
      <c r="BO28" s="9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3:118" ht="15" customHeight="1">
      <c r="C29" s="1" t="s">
        <v>6</v>
      </c>
      <c r="D29" s="12">
        <v>0.08</v>
      </c>
      <c r="E29" s="1"/>
      <c r="V29" s="8"/>
      <c r="W29" s="9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1"/>
      <c r="AI29" s="9"/>
      <c r="AJ29" s="9"/>
      <c r="AK29" s="10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41"/>
      <c r="AX29" s="9"/>
      <c r="AY29" s="9"/>
      <c r="AZ29" s="9"/>
      <c r="BA29" s="11"/>
      <c r="BB29" s="9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42"/>
      <c r="BN29" s="9"/>
      <c r="BO29" s="9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5:118" ht="15" customHeight="1">
      <c r="E30" s="1"/>
      <c r="V30" s="8"/>
      <c r="W30" s="9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41"/>
      <c r="AI30" s="9"/>
      <c r="AJ30" s="9"/>
      <c r="AK30" s="10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1"/>
      <c r="AX30" s="9"/>
      <c r="AY30" s="9"/>
      <c r="AZ30" s="9"/>
      <c r="BA30" s="11"/>
      <c r="BB30" s="9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42"/>
      <c r="BN30" s="9"/>
      <c r="BO30" s="9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22:118" ht="15" customHeight="1">
      <c r="V31" s="8"/>
      <c r="W31" s="9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41"/>
      <c r="AI31" s="9"/>
      <c r="AJ31" s="9"/>
      <c r="AK31" s="10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41"/>
      <c r="AX31" s="9"/>
      <c r="AY31" s="9"/>
      <c r="AZ31" s="9"/>
      <c r="BA31" s="11"/>
      <c r="BB31" s="9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42"/>
      <c r="BN31" s="9"/>
      <c r="BO31" s="9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22:118" ht="15" customHeight="1">
      <c r="V32" s="8"/>
      <c r="W32" s="9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41"/>
      <c r="AI32" s="9"/>
      <c r="AJ32" s="9"/>
      <c r="AK32" s="10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41"/>
      <c r="AX32" s="9"/>
      <c r="AY32" s="9"/>
      <c r="AZ32" s="9"/>
      <c r="BA32" s="11"/>
      <c r="BB32" s="9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42"/>
      <c r="BN32" s="9"/>
      <c r="BO32" s="9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22:118" ht="15" customHeight="1">
      <c r="V33" s="8"/>
      <c r="W33" s="9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1"/>
      <c r="AI33" s="9"/>
      <c r="AJ33" s="9"/>
      <c r="AK33" s="10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41"/>
      <c r="AX33" s="9"/>
      <c r="AY33" s="9"/>
      <c r="AZ33" s="9"/>
      <c r="BA33" s="11"/>
      <c r="BB33" s="9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42"/>
      <c r="BN33" s="9"/>
      <c r="BO33" s="9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2:67" ht="15" customHeight="1">
      <c r="B34" s="2"/>
      <c r="C34" s="2"/>
      <c r="D34" s="2"/>
      <c r="E34" s="2"/>
      <c r="F34" s="2"/>
      <c r="G34" s="2"/>
      <c r="U34" s="1"/>
      <c r="V34" s="1"/>
      <c r="W34" s="1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2:21" ht="15" customHeight="1">
      <c r="B35" s="1"/>
      <c r="C35" s="2"/>
      <c r="S35" s="1"/>
      <c r="T35" s="1"/>
      <c r="U35" s="1"/>
    </row>
    <row r="36" spans="2:21" ht="15" customHeight="1" hidden="1">
      <c r="B36" s="1"/>
      <c r="C36" s="2"/>
      <c r="S36" s="1"/>
      <c r="T36" s="1"/>
      <c r="U36" s="1"/>
    </row>
    <row r="37" spans="2:21" ht="15" customHeight="1" hidden="1">
      <c r="B37" s="1"/>
      <c r="C37" s="2"/>
      <c r="S37" s="1"/>
      <c r="T37" s="1"/>
      <c r="U37" s="1"/>
    </row>
    <row r="38" spans="2:21" ht="15" customHeight="1" hidden="1">
      <c r="B38" s="13"/>
      <c r="C38" s="13"/>
      <c r="S38" s="1"/>
      <c r="T38" s="1"/>
      <c r="U38" s="1"/>
    </row>
    <row r="39" spans="19:21" ht="15" customHeight="1" hidden="1">
      <c r="S39" s="1"/>
      <c r="T39" s="1"/>
      <c r="U39" s="1"/>
    </row>
    <row r="40" spans="19:21" ht="15" customHeight="1" hidden="1">
      <c r="S40" s="1"/>
      <c r="T40" s="1"/>
      <c r="U40" s="1"/>
    </row>
    <row r="41" spans="19:21" ht="15" customHeight="1" hidden="1">
      <c r="S41" s="1"/>
      <c r="T41" s="1"/>
      <c r="U41" s="1"/>
    </row>
    <row r="42" spans="19:21" ht="15" customHeight="1" hidden="1">
      <c r="S42" s="1"/>
      <c r="T42" s="1"/>
      <c r="U42" s="1"/>
    </row>
    <row r="43" spans="19:29" ht="15" customHeight="1" hidden="1">
      <c r="S43" s="1"/>
      <c r="T43" s="1"/>
      <c r="U43" s="1"/>
      <c r="AB43" s="38"/>
      <c r="AC43" s="38"/>
    </row>
    <row r="44" spans="19:21" ht="12.75" customHeight="1" hidden="1">
      <c r="S44" s="1"/>
      <c r="T44" s="1"/>
      <c r="U44" s="1"/>
    </row>
    <row r="45" spans="27:118" ht="12.75" customHeight="1" hidden="1">
      <c r="AA45" s="39"/>
      <c r="AB45" s="39"/>
      <c r="AC45" s="39"/>
      <c r="AD45" s="38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08:118" ht="12.75" customHeight="1" hidden="1"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08:118" ht="12.75" customHeight="1" hidden="1"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08:118" ht="12.75" customHeight="1" hidden="1"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08:118" ht="12.75" customHeight="1" hidden="1"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08:118" ht="12.75" customHeight="1" hidden="1"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08:118" ht="12.75" customHeight="1" hidden="1"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08:118" ht="12.75" customHeight="1" hidden="1"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08:118" ht="12.75" customHeight="1" hidden="1"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08:118" ht="12.75" customHeight="1" hidden="1"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08:118" ht="12.75" customHeight="1" hidden="1"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08:118" ht="12.75" customHeight="1" hidden="1"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08:118" ht="12.75" customHeight="1" hidden="1"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08:118" ht="12.75" customHeight="1" hidden="1"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08:118" ht="12.75" customHeight="1" hidden="1"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08:118" ht="12.75" customHeight="1" hidden="1"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08:118" ht="12.75" customHeight="1" hidden="1"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08:118" ht="12.75" customHeight="1" hidden="1"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08:118" ht="12.75" customHeight="1" hidden="1"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08:118" ht="12.75" customHeight="1" hidden="1"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08:118" ht="12.75" customHeight="1" hidden="1"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08:118" ht="12.75" customHeight="1" hidden="1"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08:118" ht="12.75" customHeight="1" hidden="1"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08:118" ht="12.75" customHeight="1" hidden="1"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08:118" ht="12.75" customHeight="1" hidden="1"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08:118" ht="12.75" customHeight="1" hidden="1"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08:118" ht="12.75" customHeight="1" hidden="1"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08:118" ht="12.75" customHeight="1" hidden="1"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08:118" ht="12.75" customHeight="1" hidden="1"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08:118" ht="12.75" customHeight="1" hidden="1"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08:118" ht="12.75" customHeight="1" hidden="1"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08:118" ht="12.75" customHeight="1" hidden="1"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08:118" ht="12.75" customHeight="1" hidden="1"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08:118" ht="12.75" customHeight="1" hidden="1"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08:118" ht="12.75" customHeight="1" hidden="1"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08:118" ht="12.75" customHeight="1" hidden="1"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08:118" ht="12.75" customHeight="1" hidden="1"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08:118" ht="12.75" customHeight="1" hidden="1"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08:118" ht="12.75" customHeight="1" hidden="1"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08:118" ht="12.75" customHeight="1" hidden="1"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08:118" ht="12.75" customHeight="1" hidden="1"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08:118" ht="12.75" customHeight="1" hidden="1"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08:118" ht="12.75" customHeight="1" hidden="1"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08:118" ht="12.75" customHeight="1" hidden="1"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08:118" ht="12.75" customHeight="1" hidden="1"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08:118" ht="12.75" customHeight="1" hidden="1"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08:118" ht="12.75" customHeight="1" hidden="1"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08:118" ht="12.75" customHeight="1" hidden="1"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08:118" ht="12.75" customHeight="1" hidden="1"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08:118" ht="12.75" customHeight="1" hidden="1"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08:118" ht="12.75" customHeight="1" hidden="1"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08:118" ht="12.75" customHeight="1" hidden="1"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08:118" ht="12.75" customHeight="1" hidden="1"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08:118" ht="12.75" customHeight="1" hidden="1"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08:118" ht="12.75" customHeight="1" hidden="1"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08:118" ht="12.75" customHeight="1" hidden="1"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08:118" ht="12.75" customHeight="1" hidden="1"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08:118" ht="12.75" customHeight="1" hidden="1"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08:118" ht="12.75" customHeight="1" hidden="1"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08:118" ht="12.75" customHeight="1" hidden="1"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08:118" ht="12.75" customHeight="1" hidden="1"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08:118" ht="12.75" customHeight="1" hidden="1"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08:118" ht="12.75" customHeight="1" hidden="1"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08:118" ht="12.75" customHeight="1" hidden="1"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08:118" ht="12.75" customHeight="1" hidden="1"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08:118" ht="12.75" customHeight="1" hidden="1"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08:118" ht="12.75" customHeight="1" hidden="1"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08:118" ht="12.75" customHeight="1" hidden="1"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08:118" ht="12.75" customHeight="1" hidden="1"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08:118" ht="12.75" customHeight="1" hidden="1"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08:118" ht="12.75" customHeight="1" hidden="1"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08:118" ht="12.75" customHeight="1" hidden="1"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08:118" ht="12.75" customHeight="1" hidden="1"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08:118" ht="12.75" customHeight="1" hidden="1"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08:118" ht="12.75" customHeight="1" hidden="1"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08:118" ht="12.75" customHeight="1" hidden="1"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08:118" ht="12.75" customHeight="1" hidden="1"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08:118" ht="12.75" customHeight="1" hidden="1"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08:118" ht="12.75" customHeight="1" hidden="1"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08:118" ht="12.75" customHeight="1" hidden="1"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08:118" ht="12.75" customHeight="1" hidden="1"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08:118" ht="12.75" customHeight="1" hidden="1"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08:118" ht="12.75" customHeight="1" hidden="1"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08:118" ht="12.75" customHeight="1" hidden="1"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08:118" ht="12.75" customHeight="1" hidden="1"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08:118" ht="12.75" customHeight="1" hidden="1"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ht="12.75" customHeight="1" hidden="1"/>
  </sheetData>
  <sheetProtection/>
  <mergeCells count="24">
    <mergeCell ref="E14:I15"/>
    <mergeCell ref="K14:DB15"/>
    <mergeCell ref="CO17:CX17"/>
    <mergeCell ref="Q11:Z11"/>
    <mergeCell ref="BO9:BX9"/>
    <mergeCell ref="AR9:BA9"/>
    <mergeCell ref="Q9:Z9"/>
    <mergeCell ref="E2:I3"/>
    <mergeCell ref="AR5:BA5"/>
    <mergeCell ref="CQ11:CZ11"/>
    <mergeCell ref="CQ9:CZ9"/>
    <mergeCell ref="CQ5:CZ5"/>
    <mergeCell ref="CQ7:CZ7"/>
    <mergeCell ref="AR7:BA7"/>
    <mergeCell ref="AR11:BA11"/>
    <mergeCell ref="BO5:BX5"/>
    <mergeCell ref="K2:DB3"/>
    <mergeCell ref="Q7:Z7"/>
    <mergeCell ref="Q5:Z5"/>
    <mergeCell ref="V17:AE17"/>
    <mergeCell ref="AQ17:AZ17"/>
    <mergeCell ref="BP17:BY17"/>
    <mergeCell ref="BO7:BX7"/>
    <mergeCell ref="BO11:BX11"/>
  </mergeCells>
  <conditionalFormatting sqref="Q5:Z5">
    <cfRule type="expression" priority="113" dxfId="5">
      <formula>IF($E$5="Datum podání žádosti",TRUE,FALSE)</formula>
    </cfRule>
  </conditionalFormatting>
  <conditionalFormatting sqref="B2:DC18">
    <cfRule type="expression" priority="19" dxfId="6">
      <formula>'Vyhledávání podle Čísla'!#REF!=2</formula>
    </cfRule>
  </conditionalFormatting>
  <conditionalFormatting sqref="E5:CZ11">
    <cfRule type="expression" priority="127" dxfId="7">
      <formula>IF($E$2="Ne",TRUE,FALSE)</formula>
    </cfRule>
  </conditionalFormatting>
  <conditionalFormatting sqref="G17:CX17">
    <cfRule type="expression" priority="130" dxfId="8">
      <formula>IF($E$14="Ne",TRUE,FALSE)</formula>
    </cfRule>
  </conditionalFormatting>
  <conditionalFormatting sqref="C2:DB18">
    <cfRule type="expression" priority="9" dxfId="9">
      <formula>'Vyhledávání podle Čísla'!#REF!=1</formula>
    </cfRule>
  </conditionalFormatting>
  <dataValidations count="4">
    <dataValidation type="list" allowBlank="1" showInputMessage="1" showErrorMessage="1" sqref="AR5:BA5">
      <formula1>$C$23:$C$29</formula1>
    </dataValidation>
    <dataValidation type="list" allowBlank="1" showInputMessage="1" showErrorMessage="1" sqref="V17:AE17">
      <formula1>$I$25:$I$28</formula1>
    </dataValidation>
    <dataValidation allowBlank="1" showErrorMessage="1" prompt="&#10;" sqref="BM24:BM33"/>
    <dataValidation type="list" allowBlank="1" showInputMessage="1" showErrorMessage="1" sqref="E2:I3 E14:I15">
      <formula1>$Q$26:$Q$27</formula1>
    </dataValidation>
  </dataValidations>
  <printOptions/>
  <pageMargins left="0.2362204724409449" right="0.57" top="0.35433070866141736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Adam MATĚJKA</dc:creator>
  <cp:keywords/>
  <dc:description/>
  <cp:lastModifiedBy>Avatar</cp:lastModifiedBy>
  <cp:lastPrinted>2011-03-15T11:41:26Z</cp:lastPrinted>
  <dcterms:created xsi:type="dcterms:W3CDTF">2011-03-13T11:19:24Z</dcterms:created>
  <dcterms:modified xsi:type="dcterms:W3CDTF">2012-08-11T07:22:03Z</dcterms:modified>
  <cp:category/>
  <cp:version/>
  <cp:contentType/>
  <cp:contentStatus/>
</cp:coreProperties>
</file>