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18750" yWindow="-90" windowWidth="18495" windowHeight="8820"/>
  </bookViews>
  <sheets>
    <sheet name="Zadání" sheetId="14" r:id="rId1"/>
    <sheet name="FunkceMatematické II" sheetId="13" r:id="rId2"/>
    <sheet name="FunkceTextové" sheetId="8" r:id="rId3"/>
    <sheet name="FunkceČasové" sheetId="2" r:id="rId4"/>
    <sheet name="OstatníFunkce" sheetId="11" r:id="rId5"/>
  </sheets>
  <calcPr calcId="124519"/>
</workbook>
</file>

<file path=xl/calcChain.xml><?xml version="1.0" encoding="utf-8"?>
<calcChain xmlns="http://schemas.openxmlformats.org/spreadsheetml/2006/main">
  <c r="B18" i="2"/>
  <c r="J10" i="8"/>
  <c r="I10"/>
  <c r="R9" i="11"/>
  <c r="R10"/>
  <c r="R11"/>
  <c r="R12"/>
  <c r="R13"/>
  <c r="R14"/>
  <c r="R15"/>
  <c r="R16"/>
  <c r="R17"/>
  <c r="R8"/>
  <c r="Q9"/>
  <c r="Q10"/>
  <c r="Q11"/>
  <c r="Q12"/>
  <c r="Q13"/>
  <c r="Q14"/>
  <c r="Q15"/>
  <c r="Q16"/>
  <c r="Q17"/>
  <c r="Q8"/>
  <c r="P9"/>
  <c r="P10"/>
  <c r="P11"/>
  <c r="P12"/>
  <c r="P13"/>
  <c r="P14"/>
  <c r="P15"/>
  <c r="P16"/>
  <c r="P17"/>
  <c r="P8"/>
  <c r="O9"/>
  <c r="O10"/>
  <c r="O11"/>
  <c r="O12"/>
  <c r="O13"/>
  <c r="O14"/>
  <c r="O15"/>
  <c r="O16"/>
  <c r="O17"/>
  <c r="O8"/>
  <c r="N9"/>
  <c r="N10"/>
  <c r="N11"/>
  <c r="N12"/>
  <c r="N13"/>
  <c r="N14"/>
  <c r="N15"/>
  <c r="N16"/>
  <c r="N17"/>
  <c r="N8"/>
  <c r="I7" i="13"/>
  <c r="I8"/>
  <c r="I9"/>
  <c r="I10"/>
  <c r="I11"/>
  <c r="I12"/>
  <c r="I13"/>
  <c r="I14"/>
  <c r="I15"/>
  <c r="I16"/>
  <c r="I17"/>
  <c r="I18"/>
  <c r="I19"/>
  <c r="I20"/>
  <c r="I21"/>
  <c r="I6"/>
  <c r="H7"/>
  <c r="H8"/>
  <c r="H9"/>
  <c r="H10"/>
  <c r="H11"/>
  <c r="H12"/>
  <c r="H13"/>
  <c r="H14"/>
  <c r="H15"/>
  <c r="H16"/>
  <c r="H17"/>
  <c r="H18"/>
  <c r="H19"/>
  <c r="H20"/>
  <c r="H21"/>
  <c r="H6"/>
  <c r="K11" i="8"/>
  <c r="K12"/>
  <c r="K13"/>
  <c r="I11"/>
  <c r="I12"/>
  <c r="I13"/>
  <c r="I14"/>
  <c r="J11"/>
  <c r="J12"/>
  <c r="J13"/>
  <c r="J14"/>
  <c r="K14"/>
  <c r="K10"/>
  <c r="E7" i="13"/>
  <c r="E8"/>
  <c r="E9"/>
  <c r="E10"/>
  <c r="E11"/>
  <c r="E12"/>
  <c r="E13"/>
  <c r="E14"/>
  <c r="E15"/>
  <c r="E16"/>
  <c r="E17"/>
  <c r="E18"/>
  <c r="E19"/>
  <c r="E20"/>
  <c r="E21"/>
  <c r="E6"/>
  <c r="B13" i="2"/>
  <c r="B12"/>
  <c r="C5" i="13"/>
  <c r="W10" i="11" l="1"/>
  <c r="W14"/>
  <c r="W11"/>
  <c r="W15"/>
  <c r="W12"/>
  <c r="W17"/>
  <c r="W13"/>
  <c r="W9"/>
  <c r="W16"/>
  <c r="W8"/>
  <c r="T17"/>
  <c r="V17" s="1"/>
  <c r="T13"/>
  <c r="V13" s="1"/>
  <c r="T9"/>
  <c r="V9" s="1"/>
  <c r="T16"/>
  <c r="V16" s="1"/>
  <c r="T12"/>
  <c r="V12" s="1"/>
  <c r="T14"/>
  <c r="V14" s="1"/>
  <c r="T10"/>
  <c r="V10" s="1"/>
  <c r="T15"/>
  <c r="V15" s="1"/>
  <c r="T11"/>
  <c r="V11" s="1"/>
  <c r="T8"/>
  <c r="V8" s="1"/>
  <c r="E21" i="2"/>
  <c r="E18"/>
  <c r="E17" l="1"/>
  <c r="E16"/>
  <c r="E13"/>
  <c r="E12"/>
</calcChain>
</file>

<file path=xl/comments1.xml><?xml version="1.0" encoding="utf-8"?>
<comments xmlns="http://schemas.openxmlformats.org/spreadsheetml/2006/main">
  <authors>
    <author>Miluše Kutínová</author>
  </authors>
  <commentList>
    <comment ref="I9" authorId="0">
      <text>
        <r>
          <rPr>
            <b/>
            <sz val="9"/>
            <color indexed="81"/>
            <rFont val="Tahoma"/>
            <family val="2"/>
            <charset val="238"/>
          </rPr>
          <t>Nápověda pro Adresu</t>
        </r>
        <r>
          <rPr>
            <sz val="9"/>
            <color indexed="81"/>
            <rFont val="Tahoma"/>
            <family val="2"/>
            <charset val="238"/>
          </rPr>
          <t xml:space="preserve">
Pro sestavení adresy použijte operátor &amp; pro spojování řetězců.
</t>
        </r>
      </text>
    </comment>
    <comment ref="J9" authorId="0">
      <text>
        <r>
          <rPr>
            <b/>
            <sz val="9"/>
            <color indexed="81"/>
            <rFont val="Tahoma"/>
            <family val="2"/>
            <charset val="238"/>
          </rPr>
          <t>Nápověda pro Celé jméno</t>
        </r>
        <r>
          <rPr>
            <sz val="9"/>
            <color indexed="81"/>
            <rFont val="Tahoma"/>
            <family val="2"/>
            <charset val="238"/>
          </rPr>
          <t xml:space="preserve">
Vyhledejte funkci pro získání prvního znaku ze jména a sestavte celé jméno podle vzoru.
</t>
        </r>
      </text>
    </comment>
    <comment ref="K9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Nápověda pro Oslovení
</t>
        </r>
        <r>
          <rPr>
            <sz val="9"/>
            <color indexed="81"/>
            <rFont val="Tahoma"/>
            <family val="2"/>
            <charset val="238"/>
          </rPr>
          <t>Oslovení určíte na základě vyhodnocení sloupce pohlaví: bude-li v něm slovo muž, oslovení bude Pan, jinak bude Paní. (Předpokládejme, že ve sloupci Pohlaví nebude žádná jiná hodnota než muž a žena.)</t>
        </r>
      </text>
    </comment>
  </commentList>
</comments>
</file>

<file path=xl/comments2.xml><?xml version="1.0" encoding="utf-8"?>
<comments xmlns="http://schemas.openxmlformats.org/spreadsheetml/2006/main">
  <authors>
    <author>Miluše Kutínová</author>
  </authors>
  <commentList>
    <comment ref="B16" authorId="0">
      <text>
        <r>
          <rPr>
            <sz val="9"/>
            <color indexed="81"/>
            <rFont val="Tahoma"/>
            <family val="2"/>
            <charset val="238"/>
          </rPr>
          <t xml:space="preserve">Zadejte vaše datum narození.
</t>
        </r>
      </text>
    </comment>
    <comment ref="C17" authorId="0">
      <text>
        <r>
          <rPr>
            <sz val="9"/>
            <color indexed="81"/>
            <rFont val="Tahoma"/>
            <family val="2"/>
            <charset val="238"/>
          </rPr>
          <t xml:space="preserve">Najděte funkci, která zjistí číslo dne. </t>
        </r>
      </text>
    </comment>
    <comment ref="C18" authorId="0">
      <text>
        <r>
          <rPr>
            <sz val="9"/>
            <color indexed="81"/>
            <rFont val="Tahoma"/>
            <family val="2"/>
            <charset val="238"/>
          </rPr>
          <t>Použijta funkci HODNOTA.NA.TEXT, která zobrazí název dne. Parametr formát zadejte jako "dddd".</t>
        </r>
      </text>
    </comment>
    <comment ref="B21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Nápověda
</t>
        </r>
        <r>
          <rPr>
            <sz val="9"/>
            <color indexed="81"/>
            <rFont val="Tahoma"/>
            <family val="2"/>
            <charset val="238"/>
          </rPr>
          <t xml:space="preserve">Zjistíte jako rozdíl aktuálního data a data narození.
</t>
        </r>
      </text>
    </comment>
  </commentList>
</comments>
</file>

<file path=xl/sharedStrings.xml><?xml version="1.0" encoding="utf-8"?>
<sst xmlns="http://schemas.openxmlformats.org/spreadsheetml/2006/main" count="121" uniqueCount="116">
  <si>
    <t>x</t>
  </si>
  <si>
    <t>y</t>
  </si>
  <si>
    <t>z</t>
  </si>
  <si>
    <t>Příklady funkcí ve vzorcích</t>
  </si>
  <si>
    <t>Jméno</t>
  </si>
  <si>
    <t>Příjmení</t>
  </si>
  <si>
    <t>Město</t>
  </si>
  <si>
    <t>PSČ</t>
  </si>
  <si>
    <t>Ulice</t>
  </si>
  <si>
    <t>č.p.</t>
  </si>
  <si>
    <t>Adresa</t>
  </si>
  <si>
    <t>Celé jméno</t>
  </si>
  <si>
    <t>Alena</t>
  </si>
  <si>
    <t>Vránová</t>
  </si>
  <si>
    <t>Brno</t>
  </si>
  <si>
    <t>602 00</t>
  </si>
  <si>
    <t>Plotní</t>
  </si>
  <si>
    <t>Dnešní datum je:</t>
  </si>
  <si>
    <t>Aktuální čas:</t>
  </si>
  <si>
    <t>Moje datum narození:</t>
  </si>
  <si>
    <t>Byl to den:</t>
  </si>
  <si>
    <t>Pohlaví</t>
  </si>
  <si>
    <t>žena</t>
  </si>
  <si>
    <t>muž</t>
  </si>
  <si>
    <t xml:space="preserve">Jan </t>
  </si>
  <si>
    <t>Musil</t>
  </si>
  <si>
    <t>Vyškov</t>
  </si>
  <si>
    <t>681 00</t>
  </si>
  <si>
    <t>Žižkova</t>
  </si>
  <si>
    <t>Oslovení</t>
  </si>
  <si>
    <t>Vzor:</t>
  </si>
  <si>
    <t>Dolní mez:</t>
  </si>
  <si>
    <t>Horní mez:</t>
  </si>
  <si>
    <t>Generování náhodných čísel</t>
  </si>
  <si>
    <t>Hranice pro porovnání součtu řádku:</t>
  </si>
  <si>
    <t>Hranice pro porovnání hodnoty na řádku:</t>
  </si>
  <si>
    <t>Zadání:</t>
  </si>
  <si>
    <t>1.</t>
  </si>
  <si>
    <t>2.</t>
  </si>
  <si>
    <t>4.</t>
  </si>
  <si>
    <t>Jelikož při každém přepočítání buňky dochází ke změně hodnot generovaných funkcí,</t>
  </si>
  <si>
    <t>Vyplňte oblast buněk o pěti sloupcích a 10 řádcích náhodnými čísly v rozsahu hodnot 0 až 100.</t>
  </si>
  <si>
    <t>Zadání</t>
  </si>
  <si>
    <t xml:space="preserve"> - použití Průvodce pro vyhledání a zápis funkce</t>
  </si>
  <si>
    <t xml:space="preserve"> - často používané funkce jednotlivých kategorií</t>
  </si>
  <si>
    <t>Na jednotlivých listech si procvičte tvorbu vzorců s funkcemi často používaných kategorií.</t>
  </si>
  <si>
    <t>Soustřeďte se na tvorbu vzorců, nikoli vzhled - formátování.</t>
  </si>
  <si>
    <t>Nápověda:</t>
  </si>
  <si>
    <t>Buňka D4 obsahuje číslo</t>
  </si>
  <si>
    <t>Zjistěte minimum z hodnot sin(x), sin(y), sin(z)</t>
  </si>
  <si>
    <t>sin(x)</t>
  </si>
  <si>
    <t>varianta 1       použité funkce</t>
  </si>
  <si>
    <t>varianta 2     použité funkce</t>
  </si>
  <si>
    <t>varianta 3     použité funkce</t>
  </si>
  <si>
    <t>Jste-li hotovi, vyhledejte všechny funkce, které nějakým způsobem zaokrouhlují číslo a napište jejich názvy.</t>
  </si>
  <si>
    <t>Název funkce</t>
  </si>
  <si>
    <t>Pořadí</t>
  </si>
  <si>
    <t>Vytvořte vzorec s použitím vhodné funkce pro zobrazení počtu desitek v čísle ve sloupci C. Pro získání stejného výsledku je možno použít více funkcí.</t>
  </si>
  <si>
    <t>Operace s textem</t>
  </si>
  <si>
    <t>Alois</t>
  </si>
  <si>
    <t>Vopršálek</t>
  </si>
  <si>
    <t>Hodonín</t>
  </si>
  <si>
    <t>685 01</t>
  </si>
  <si>
    <t>Alešova</t>
  </si>
  <si>
    <t>Kája</t>
  </si>
  <si>
    <t>Mařík</t>
  </si>
  <si>
    <t>Boskovice</t>
  </si>
  <si>
    <t>680 01</t>
  </si>
  <si>
    <t>Bílkova</t>
  </si>
  <si>
    <t>Karolína</t>
  </si>
  <si>
    <t>Světlá</t>
  </si>
  <si>
    <t>Praha</t>
  </si>
  <si>
    <t>102 00</t>
  </si>
  <si>
    <t>K valu</t>
  </si>
  <si>
    <t xml:space="preserve"> - práce s komentáři</t>
  </si>
  <si>
    <t>Podle nápovědy vytvořte vzorce ve sloupcích Adresa, Celé jméno a Oslovení, aby se zobrazily údaje jako na obrázku.</t>
  </si>
  <si>
    <t>Kolik dní jsem na světě:</t>
  </si>
  <si>
    <t>(číslo dne)</t>
  </si>
  <si>
    <t>(název dne)</t>
  </si>
  <si>
    <t>Najděte funkce, které vrátí aktuální datum a čas:</t>
  </si>
  <si>
    <t>Rozšířené zadání (pro ty, co jsou hotovi a nudí se)</t>
  </si>
  <si>
    <t>Vytvořte vzorec, který vyhodnotí vaše zadané datum narození a zobrazí zprávu, zda dnes máte či nemáte narozeniny.</t>
  </si>
  <si>
    <t>1. Zobrazte si komentáře s nápovědou: karta Revize, část Komentáře, volba Zobrazit všechny komentáře.</t>
  </si>
  <si>
    <t>2. Doplňte údaje ve sloupci B vložením vzorců s příslušnými funkcemi.</t>
  </si>
  <si>
    <t>;</t>
  </si>
  <si>
    <t>3. Zobrazte si skrytý sloupec E a podívejte se na alternativní zobrazení údajů pomocí nastavení formátu buněk.</t>
  </si>
  <si>
    <t xml:space="preserve">    Zobrazení skrytých sloupců provedete:</t>
  </si>
  <si>
    <t xml:space="preserve">    a) v záhlaví vyberete sloupce D a F</t>
  </si>
  <si>
    <t xml:space="preserve">    b) z místní nabídky vyberete volbu Zobrazit</t>
  </si>
  <si>
    <t>Obrázek ukazuje, jak může vypadat řešení (vygenerovaná náhodná čísla budou jiná).</t>
  </si>
  <si>
    <t>Hodnoty úhlu x jsou ve stupních. Pro převod na radiány použijte funkci RADIANS. Vzorce budou obsahovat funkce s vícenásobným vnořením.</t>
  </si>
  <si>
    <t>vytvořte ještě jednu tabulku náhodných čísel a to tak, aby se hodnoty neměnily.</t>
  </si>
  <si>
    <t>Nápověda: provedete zkopírováním hodnot z první tabulky (Vložit jinak -  hodnoty).</t>
  </si>
  <si>
    <t>Ve sloupcích Komentář vytvořte vzorce, která provedou vyhodnocení dat v řádku a na základě výsledku zobrazí:</t>
  </si>
  <si>
    <t>a) Příslušný text při porovnání součtu hodnot v řádku s hodnotou 200.</t>
  </si>
  <si>
    <t>b)  počet hodnot na řádku, které jsou menší než 50.</t>
  </si>
  <si>
    <t xml:space="preserve">     Nápověda k bodu b): použijte funkci COUNTIF.</t>
  </si>
  <si>
    <t>Jiné zobrazení nastavením jiného formátu</t>
  </si>
  <si>
    <t>3.</t>
  </si>
  <si>
    <t>POZOR!</t>
  </si>
  <si>
    <t xml:space="preserve">Pro správné zadání parametrů funkce COUNTIF s odkazem na buňku, bude patrně nutné se seznámit s podrobnější </t>
  </si>
  <si>
    <t>nápovědou k funkci (klávesou F1).</t>
  </si>
  <si>
    <t xml:space="preserve">Upravte vzorce, které jste vytvořili v bodě 1 a 2 tak, že konstantní hodnoty v nich použité, nahradíte odkazy </t>
  </si>
  <si>
    <t>na buňky uvedené níže (podbarvené žlutě).</t>
  </si>
  <si>
    <t>Konkrétně se jedná o meze pro generování náhodného čísla (0 a 100) a meze pro porovnání v komentářích (200 a 50).</t>
  </si>
  <si>
    <t>Vytvořená tabulka dat pak bude bez změny vzorců reagovat na změny údajů v těchto buňkách.</t>
  </si>
  <si>
    <t>sin(</t>
  </si>
  <si>
    <t>ZAOKROUHLIT</t>
  </si>
  <si>
    <t>ZAOKROUHLIT.NA.SUDÉ</t>
  </si>
  <si>
    <t>ZAOKROUHLIT.NA.LICHÉ</t>
  </si>
  <si>
    <t>ZAOKROUHLIT.DOLŮ</t>
  </si>
  <si>
    <t>ZAOKROUHLIT.NAHORU</t>
  </si>
  <si>
    <t>náhodně generovaná čísla</t>
  </si>
  <si>
    <t>suma řádku</t>
  </si>
  <si>
    <t>součet řádku je</t>
  </si>
  <si>
    <t>počet čísel v řádku menších než 50 je</t>
  </si>
</sst>
</file>

<file path=xl/styles.xml><?xml version="1.0" encoding="utf-8"?>
<styleSheet xmlns="http://schemas.openxmlformats.org/spreadsheetml/2006/main">
  <numFmts count="7">
    <numFmt numFmtId="164" formatCode="&quot;E=&quot;0"/>
    <numFmt numFmtId="165" formatCode="[$-F800]dddd\,\ mmmm\ dd\,\ yyyy"/>
    <numFmt numFmtId="166" formatCode="h:mm;@"/>
    <numFmt numFmtId="167" formatCode="dddd\ d/\ mmmm\ yyyy"/>
    <numFmt numFmtId="168" formatCode="dddd"/>
    <numFmt numFmtId="169" formatCode="0&quot; dní&quot;"/>
    <numFmt numFmtId="170" formatCode="d"/>
  </numFmts>
  <fonts count="13">
    <font>
      <sz val="10"/>
      <name val="Arial CE"/>
      <charset val="238"/>
    </font>
    <font>
      <b/>
      <sz val="12"/>
      <name val="Arial CE"/>
      <family val="2"/>
      <charset val="238"/>
    </font>
    <font>
      <sz val="8"/>
      <name val="Arial CE"/>
      <charset val="238"/>
    </font>
    <font>
      <b/>
      <sz val="15"/>
      <color theme="3"/>
      <name val="Calibri"/>
      <family val="2"/>
      <charset val="238"/>
      <scheme val="minor"/>
    </font>
    <font>
      <b/>
      <sz val="15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2"/>
      <name val="Arial CE"/>
      <charset val="238"/>
    </font>
    <font>
      <b/>
      <sz val="10"/>
      <name val="Arial CE"/>
      <charset val="238"/>
    </font>
    <font>
      <b/>
      <sz val="10"/>
      <color rgb="FFFF0000"/>
      <name val="Arial CE"/>
      <charset val="238"/>
    </font>
    <font>
      <sz val="11"/>
      <color rgb="FF444444"/>
      <name val="Segoe U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F3B8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1" applyNumberFormat="0" applyFill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3" borderId="0" xfId="0" applyFill="1"/>
    <xf numFmtId="0" fontId="0" fillId="0" borderId="0" xfId="0" applyFill="1"/>
    <xf numFmtId="0" fontId="4" fillId="3" borderId="0" xfId="1" applyFont="1" applyFill="1" applyBorder="1"/>
    <xf numFmtId="0" fontId="0" fillId="3" borderId="2" xfId="0" applyFill="1" applyBorder="1"/>
    <xf numFmtId="0" fontId="0" fillId="0" borderId="0" xfId="0" applyFont="1" applyAlignment="1">
      <alignment vertical="center" wrapText="1"/>
    </xf>
    <xf numFmtId="0" fontId="5" fillId="3" borderId="0" xfId="0" applyFont="1" applyFill="1"/>
    <xf numFmtId="0" fontId="6" fillId="3" borderId="0" xfId="0" applyFont="1" applyFill="1"/>
    <xf numFmtId="0" fontId="9" fillId="0" borderId="0" xfId="0" applyFont="1"/>
    <xf numFmtId="0" fontId="1" fillId="0" borderId="0" xfId="0" applyFont="1" applyAlignment="1"/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0" fillId="4" borderId="3" xfId="0" applyFont="1" applyFill="1" applyBorder="1" applyAlignment="1">
      <alignment horizontal="left" vertical="top" wrapText="1"/>
    </xf>
    <xf numFmtId="0" fontId="9" fillId="3" borderId="0" xfId="0" applyFont="1" applyFill="1"/>
    <xf numFmtId="0" fontId="0" fillId="3" borderId="0" xfId="0" applyFill="1" applyAlignment="1">
      <alignment horizontal="left" vertical="center" wrapText="1"/>
    </xf>
    <xf numFmtId="165" fontId="0" fillId="3" borderId="0" xfId="0" applyNumberFormat="1" applyFill="1"/>
    <xf numFmtId="22" fontId="0" fillId="3" borderId="0" xfId="0" applyNumberFormat="1" applyFill="1"/>
    <xf numFmtId="166" fontId="0" fillId="3" borderId="0" xfId="0" applyNumberFormat="1" applyFill="1"/>
    <xf numFmtId="167" fontId="0" fillId="3" borderId="0" xfId="0" applyNumberFormat="1" applyFill="1"/>
    <xf numFmtId="168" fontId="0" fillId="3" borderId="0" xfId="0" applyNumberFormat="1" applyFill="1"/>
    <xf numFmtId="0" fontId="0" fillId="3" borderId="0" xfId="0" applyNumberFormat="1" applyFill="1"/>
    <xf numFmtId="0" fontId="0" fillId="3" borderId="0" xfId="0" applyFill="1"/>
    <xf numFmtId="0" fontId="0" fillId="5" borderId="3" xfId="0" applyFill="1" applyBorder="1"/>
    <xf numFmtId="14" fontId="0" fillId="5" borderId="3" xfId="0" applyNumberFormat="1" applyFill="1" applyBorder="1"/>
    <xf numFmtId="0" fontId="0" fillId="5" borderId="3" xfId="0" applyFill="1" applyBorder="1" applyAlignment="1">
      <alignment horizontal="left" vertical="center" wrapText="1"/>
    </xf>
    <xf numFmtId="22" fontId="0" fillId="5" borderId="3" xfId="0" applyNumberFormat="1" applyFill="1" applyBorder="1"/>
    <xf numFmtId="0" fontId="0" fillId="3" borderId="0" xfId="0" applyFill="1" applyBorder="1"/>
    <xf numFmtId="0" fontId="0" fillId="5" borderId="3" xfId="0" applyNumberFormat="1" applyFill="1" applyBorder="1"/>
    <xf numFmtId="0" fontId="0" fillId="3" borderId="0" xfId="0" applyFont="1" applyFill="1"/>
    <xf numFmtId="0" fontId="0" fillId="6" borderId="3" xfId="0" applyFill="1" applyBorder="1" applyAlignment="1">
      <alignment horizontal="left" vertical="top" wrapText="1"/>
    </xf>
    <xf numFmtId="0" fontId="0" fillId="6" borderId="3" xfId="0" applyFill="1" applyBorder="1" applyAlignment="1">
      <alignment horizontal="center" vertical="center"/>
    </xf>
    <xf numFmtId="0" fontId="10" fillId="6" borderId="0" xfId="0" applyFont="1" applyFill="1"/>
    <xf numFmtId="0" fontId="0" fillId="6" borderId="0" xfId="0" applyFill="1"/>
    <xf numFmtId="169" fontId="0" fillId="3" borderId="0" xfId="0" applyNumberFormat="1" applyFill="1"/>
    <xf numFmtId="0" fontId="0" fillId="2" borderId="3" xfId="0" applyFill="1" applyBorder="1"/>
    <xf numFmtId="170" fontId="0" fillId="3" borderId="0" xfId="0" applyNumberFormat="1" applyFill="1"/>
    <xf numFmtId="0" fontId="0" fillId="7" borderId="0" xfId="0" applyFill="1"/>
    <xf numFmtId="1" fontId="0" fillId="0" borderId="3" xfId="0" applyNumberFormat="1" applyBorder="1"/>
    <xf numFmtId="0" fontId="12" fillId="0" borderId="0" xfId="0" applyFont="1"/>
    <xf numFmtId="1" fontId="12" fillId="0" borderId="0" xfId="0" applyNumberFormat="1" applyFont="1"/>
    <xf numFmtId="0" fontId="0" fillId="0" borderId="0" xfId="0" applyAlignment="1">
      <alignment horizontal="center"/>
    </xf>
    <xf numFmtId="1" fontId="0" fillId="0" borderId="0" xfId="0" applyNumberFormat="1"/>
    <xf numFmtId="0" fontId="11" fillId="4" borderId="3" xfId="0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left" vertical="top" wrapText="1"/>
    </xf>
    <xf numFmtId="0" fontId="0" fillId="4" borderId="4" xfId="0" applyFont="1" applyFill="1" applyBorder="1" applyAlignment="1">
      <alignment horizontal="left" vertical="top" wrapText="1"/>
    </xf>
    <xf numFmtId="0" fontId="0" fillId="4" borderId="5" xfId="0" applyFont="1" applyFill="1" applyBorder="1" applyAlignment="1">
      <alignment horizontal="left" vertical="top" wrapText="1"/>
    </xf>
    <xf numFmtId="0" fontId="0" fillId="4" borderId="0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</cellXfs>
  <cellStyles count="2">
    <cellStyle name="Nadpis 1" xfId="1" builtinId="16"/>
    <cellStyle name="normální" xfId="0" builtinId="0"/>
  </cellStyles>
  <dxfs count="0"/>
  <tableStyles count="0" defaultTableStyle="TableStyleMedium2" defaultPivotStyle="PivotStyleLight16"/>
  <colors>
    <mruColors>
      <color rgb="FFF8F3B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144780</xdr:colOff>
      <xdr:row>25</xdr:row>
      <xdr:rowOff>45720</xdr:rowOff>
    </xdr:from>
    <xdr:to>
      <xdr:col>10</xdr:col>
      <xdr:colOff>175916</xdr:colOff>
      <xdr:row>49</xdr:row>
      <xdr:rowOff>137517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32460" y="5280660"/>
          <a:ext cx="7559696" cy="4115157"/>
        </a:xfrm>
        <a:prstGeom prst="rect">
          <a:avLst/>
        </a:prstGeom>
        <a:ln w="15875">
          <a:solidFill>
            <a:schemeClr val="tx1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81915</xdr:colOff>
      <xdr:row>17</xdr:row>
      <xdr:rowOff>32385</xdr:rowOff>
    </xdr:from>
    <xdr:to>
      <xdr:col>12</xdr:col>
      <xdr:colOff>262890</xdr:colOff>
      <xdr:row>22</xdr:row>
      <xdr:rowOff>80010</xdr:rowOff>
    </xdr:to>
    <xdr:pic>
      <xdr:nvPicPr>
        <xdr:cNvPr id="30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251" b="30315"/>
        <a:stretch>
          <a:fillRect/>
        </a:stretch>
      </xdr:blipFill>
      <xdr:spPr bwMode="auto">
        <a:xfrm>
          <a:off x="81915" y="1541145"/>
          <a:ext cx="8090535" cy="88582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28</xdr:row>
      <xdr:rowOff>15240</xdr:rowOff>
    </xdr:from>
    <xdr:to>
      <xdr:col>6</xdr:col>
      <xdr:colOff>114775</xdr:colOff>
      <xdr:row>55</xdr:row>
      <xdr:rowOff>160425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81000" y="4716780"/>
          <a:ext cx="5479255" cy="4671465"/>
        </a:xfrm>
        <a:prstGeom prst="rect">
          <a:avLst/>
        </a:prstGeom>
        <a:ln w="15875">
          <a:solidFill>
            <a:schemeClr val="tx1"/>
          </a:solidFill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108585</xdr:rowOff>
    </xdr:from>
    <xdr:to>
      <xdr:col>11</xdr:col>
      <xdr:colOff>802005</xdr:colOff>
      <xdr:row>34</xdr:row>
      <xdr:rowOff>127635</xdr:rowOff>
    </xdr:to>
    <xdr:grpSp>
      <xdr:nvGrpSpPr>
        <xdr:cNvPr id="8250" name="Group 1"/>
        <xdr:cNvGrpSpPr>
          <a:grpSpLocks/>
        </xdr:cNvGrpSpPr>
      </xdr:nvGrpSpPr>
      <xdr:grpSpPr bwMode="auto">
        <a:xfrm>
          <a:off x="38100" y="1746885"/>
          <a:ext cx="6507480" cy="4495800"/>
          <a:chOff x="43" y="119"/>
          <a:chExt cx="721" cy="410"/>
        </a:xfrm>
      </xdr:grpSpPr>
      <xdr:sp macro="" textlink="">
        <xdr:nvSpPr>
          <xdr:cNvPr id="8251" name="Rectangle 2"/>
          <xdr:cNvSpPr>
            <a:spLocks noChangeArrowheads="1"/>
          </xdr:cNvSpPr>
        </xdr:nvSpPr>
        <xdr:spPr bwMode="auto">
          <a:xfrm>
            <a:off x="43" y="119"/>
            <a:ext cx="721" cy="410"/>
          </a:xfrm>
          <a:prstGeom prst="rect">
            <a:avLst/>
          </a:prstGeom>
          <a:solidFill>
            <a:srgbClr val="CCFFC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pic>
        <xdr:nvPicPr>
          <xdr:cNvPr id="8252" name="Picture 3" descr="fce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58" y="132"/>
            <a:ext cx="690" cy="38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tabSelected="1" workbookViewId="0">
      <selection activeCell="C30" sqref="C30"/>
    </sheetView>
  </sheetViews>
  <sheetFormatPr defaultColWidth="8.85546875" defaultRowHeight="12.75"/>
  <cols>
    <col min="1" max="16384" width="8.85546875" style="4"/>
  </cols>
  <sheetData>
    <row r="1" spans="1:1" ht="18">
      <c r="A1" s="9" t="s">
        <v>42</v>
      </c>
    </row>
    <row r="2" spans="1:1">
      <c r="A2" s="10" t="s">
        <v>45</v>
      </c>
    </row>
    <row r="3" spans="1:1">
      <c r="A3" s="10" t="s">
        <v>46</v>
      </c>
    </row>
    <row r="5" spans="1:1">
      <c r="A5" s="10" t="s">
        <v>43</v>
      </c>
    </row>
    <row r="6" spans="1:1">
      <c r="A6" s="10" t="s">
        <v>44</v>
      </c>
    </row>
    <row r="7" spans="1:1">
      <c r="A7" s="10" t="s">
        <v>74</v>
      </c>
    </row>
    <row r="9" spans="1:1">
      <c r="A9" s="10"/>
    </row>
    <row r="10" spans="1:1">
      <c r="A10" s="10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1"/>
  <sheetViews>
    <sheetView workbookViewId="0">
      <selection activeCell="F6" sqref="F6"/>
    </sheetView>
  </sheetViews>
  <sheetFormatPr defaultRowHeight="12.75"/>
  <cols>
    <col min="1" max="1" width="7.140625" customWidth="1"/>
    <col min="2" max="2" width="7" customWidth="1"/>
    <col min="3" max="3" width="6.42578125" customWidth="1"/>
    <col min="4" max="4" width="9.28515625" customWidth="1"/>
    <col min="5" max="7" width="14.28515625" customWidth="1"/>
    <col min="8" max="8" width="11.140625" customWidth="1"/>
    <col min="9" max="9" width="21.7109375" customWidth="1"/>
    <col min="10" max="10" width="11.140625" customWidth="1"/>
    <col min="11" max="11" width="6.42578125" customWidth="1"/>
    <col min="12" max="12" width="22.85546875" customWidth="1"/>
    <col min="13" max="15" width="10.28515625" customWidth="1"/>
    <col min="252" max="252" width="7.140625" customWidth="1"/>
    <col min="253" max="253" width="7" customWidth="1"/>
    <col min="254" max="254" width="6.42578125" customWidth="1"/>
    <col min="255" max="255" width="2.42578125" customWidth="1"/>
    <col min="256" max="256" width="7.140625" customWidth="1"/>
    <col min="257" max="257" width="1.7109375" customWidth="1"/>
    <col min="258" max="258" width="12" customWidth="1"/>
    <col min="259" max="261" width="15.5703125" bestFit="1" customWidth="1"/>
    <col min="262" max="262" width="13.28515625" customWidth="1"/>
    <col min="263" max="263" width="14" customWidth="1"/>
    <col min="264" max="264" width="20.28515625" bestFit="1" customWidth="1"/>
    <col min="265" max="265" width="10.5703125" customWidth="1"/>
    <col min="266" max="266" width="11.140625" customWidth="1"/>
    <col min="508" max="508" width="7.140625" customWidth="1"/>
    <col min="509" max="509" width="7" customWidth="1"/>
    <col min="510" max="510" width="6.42578125" customWidth="1"/>
    <col min="511" max="511" width="2.42578125" customWidth="1"/>
    <col min="512" max="512" width="7.140625" customWidth="1"/>
    <col min="513" max="513" width="1.7109375" customWidth="1"/>
    <col min="514" max="514" width="12" customWidth="1"/>
    <col min="515" max="517" width="15.5703125" bestFit="1" customWidth="1"/>
    <col min="518" max="518" width="13.28515625" customWidth="1"/>
    <col min="519" max="519" width="14" customWidth="1"/>
    <col min="520" max="520" width="20.28515625" bestFit="1" customWidth="1"/>
    <col min="521" max="521" width="10.5703125" customWidth="1"/>
    <col min="522" max="522" width="11.140625" customWidth="1"/>
    <col min="764" max="764" width="7.140625" customWidth="1"/>
    <col min="765" max="765" width="7" customWidth="1"/>
    <col min="766" max="766" width="6.42578125" customWidth="1"/>
    <col min="767" max="767" width="2.42578125" customWidth="1"/>
    <col min="768" max="768" width="7.140625" customWidth="1"/>
    <col min="769" max="769" width="1.7109375" customWidth="1"/>
    <col min="770" max="770" width="12" customWidth="1"/>
    <col min="771" max="773" width="15.5703125" bestFit="1" customWidth="1"/>
    <col min="774" max="774" width="13.28515625" customWidth="1"/>
    <col min="775" max="775" width="14" customWidth="1"/>
    <col min="776" max="776" width="20.28515625" bestFit="1" customWidth="1"/>
    <col min="777" max="777" width="10.5703125" customWidth="1"/>
    <col min="778" max="778" width="11.140625" customWidth="1"/>
    <col min="1020" max="1020" width="7.140625" customWidth="1"/>
    <col min="1021" max="1021" width="7" customWidth="1"/>
    <col min="1022" max="1022" width="6.42578125" customWidth="1"/>
    <col min="1023" max="1023" width="2.42578125" customWidth="1"/>
    <col min="1024" max="1024" width="7.140625" customWidth="1"/>
    <col min="1025" max="1025" width="1.7109375" customWidth="1"/>
    <col min="1026" max="1026" width="12" customWidth="1"/>
    <col min="1027" max="1029" width="15.5703125" bestFit="1" customWidth="1"/>
    <col min="1030" max="1030" width="13.28515625" customWidth="1"/>
    <col min="1031" max="1031" width="14" customWidth="1"/>
    <col min="1032" max="1032" width="20.28515625" bestFit="1" customWidth="1"/>
    <col min="1033" max="1033" width="10.5703125" customWidth="1"/>
    <col min="1034" max="1034" width="11.140625" customWidth="1"/>
    <col min="1276" max="1276" width="7.140625" customWidth="1"/>
    <col min="1277" max="1277" width="7" customWidth="1"/>
    <col min="1278" max="1278" width="6.42578125" customWidth="1"/>
    <col min="1279" max="1279" width="2.42578125" customWidth="1"/>
    <col min="1280" max="1280" width="7.140625" customWidth="1"/>
    <col min="1281" max="1281" width="1.7109375" customWidth="1"/>
    <col min="1282" max="1282" width="12" customWidth="1"/>
    <col min="1283" max="1285" width="15.5703125" bestFit="1" customWidth="1"/>
    <col min="1286" max="1286" width="13.28515625" customWidth="1"/>
    <col min="1287" max="1287" width="14" customWidth="1"/>
    <col min="1288" max="1288" width="20.28515625" bestFit="1" customWidth="1"/>
    <col min="1289" max="1289" width="10.5703125" customWidth="1"/>
    <col min="1290" max="1290" width="11.140625" customWidth="1"/>
    <col min="1532" max="1532" width="7.140625" customWidth="1"/>
    <col min="1533" max="1533" width="7" customWidth="1"/>
    <col min="1534" max="1534" width="6.42578125" customWidth="1"/>
    <col min="1535" max="1535" width="2.42578125" customWidth="1"/>
    <col min="1536" max="1536" width="7.140625" customWidth="1"/>
    <col min="1537" max="1537" width="1.7109375" customWidth="1"/>
    <col min="1538" max="1538" width="12" customWidth="1"/>
    <col min="1539" max="1541" width="15.5703125" bestFit="1" customWidth="1"/>
    <col min="1542" max="1542" width="13.28515625" customWidth="1"/>
    <col min="1543" max="1543" width="14" customWidth="1"/>
    <col min="1544" max="1544" width="20.28515625" bestFit="1" customWidth="1"/>
    <col min="1545" max="1545" width="10.5703125" customWidth="1"/>
    <col min="1546" max="1546" width="11.140625" customWidth="1"/>
    <col min="1788" max="1788" width="7.140625" customWidth="1"/>
    <col min="1789" max="1789" width="7" customWidth="1"/>
    <col min="1790" max="1790" width="6.42578125" customWidth="1"/>
    <col min="1791" max="1791" width="2.42578125" customWidth="1"/>
    <col min="1792" max="1792" width="7.140625" customWidth="1"/>
    <col min="1793" max="1793" width="1.7109375" customWidth="1"/>
    <col min="1794" max="1794" width="12" customWidth="1"/>
    <col min="1795" max="1797" width="15.5703125" bestFit="1" customWidth="1"/>
    <col min="1798" max="1798" width="13.28515625" customWidth="1"/>
    <col min="1799" max="1799" width="14" customWidth="1"/>
    <col min="1800" max="1800" width="20.28515625" bestFit="1" customWidth="1"/>
    <col min="1801" max="1801" width="10.5703125" customWidth="1"/>
    <col min="1802" max="1802" width="11.140625" customWidth="1"/>
    <col min="2044" max="2044" width="7.140625" customWidth="1"/>
    <col min="2045" max="2045" width="7" customWidth="1"/>
    <col min="2046" max="2046" width="6.42578125" customWidth="1"/>
    <col min="2047" max="2047" width="2.42578125" customWidth="1"/>
    <col min="2048" max="2048" width="7.140625" customWidth="1"/>
    <col min="2049" max="2049" width="1.7109375" customWidth="1"/>
    <col min="2050" max="2050" width="12" customWidth="1"/>
    <col min="2051" max="2053" width="15.5703125" bestFit="1" customWidth="1"/>
    <col min="2054" max="2054" width="13.28515625" customWidth="1"/>
    <col min="2055" max="2055" width="14" customWidth="1"/>
    <col min="2056" max="2056" width="20.28515625" bestFit="1" customWidth="1"/>
    <col min="2057" max="2057" width="10.5703125" customWidth="1"/>
    <col min="2058" max="2058" width="11.140625" customWidth="1"/>
    <col min="2300" max="2300" width="7.140625" customWidth="1"/>
    <col min="2301" max="2301" width="7" customWidth="1"/>
    <col min="2302" max="2302" width="6.42578125" customWidth="1"/>
    <col min="2303" max="2303" width="2.42578125" customWidth="1"/>
    <col min="2304" max="2304" width="7.140625" customWidth="1"/>
    <col min="2305" max="2305" width="1.7109375" customWidth="1"/>
    <col min="2306" max="2306" width="12" customWidth="1"/>
    <col min="2307" max="2309" width="15.5703125" bestFit="1" customWidth="1"/>
    <col min="2310" max="2310" width="13.28515625" customWidth="1"/>
    <col min="2311" max="2311" width="14" customWidth="1"/>
    <col min="2312" max="2312" width="20.28515625" bestFit="1" customWidth="1"/>
    <col min="2313" max="2313" width="10.5703125" customWidth="1"/>
    <col min="2314" max="2314" width="11.140625" customWidth="1"/>
    <col min="2556" max="2556" width="7.140625" customWidth="1"/>
    <col min="2557" max="2557" width="7" customWidth="1"/>
    <col min="2558" max="2558" width="6.42578125" customWidth="1"/>
    <col min="2559" max="2559" width="2.42578125" customWidth="1"/>
    <col min="2560" max="2560" width="7.140625" customWidth="1"/>
    <col min="2561" max="2561" width="1.7109375" customWidth="1"/>
    <col min="2562" max="2562" width="12" customWidth="1"/>
    <col min="2563" max="2565" width="15.5703125" bestFit="1" customWidth="1"/>
    <col min="2566" max="2566" width="13.28515625" customWidth="1"/>
    <col min="2567" max="2567" width="14" customWidth="1"/>
    <col min="2568" max="2568" width="20.28515625" bestFit="1" customWidth="1"/>
    <col min="2569" max="2569" width="10.5703125" customWidth="1"/>
    <col min="2570" max="2570" width="11.140625" customWidth="1"/>
    <col min="2812" max="2812" width="7.140625" customWidth="1"/>
    <col min="2813" max="2813" width="7" customWidth="1"/>
    <col min="2814" max="2814" width="6.42578125" customWidth="1"/>
    <col min="2815" max="2815" width="2.42578125" customWidth="1"/>
    <col min="2816" max="2816" width="7.140625" customWidth="1"/>
    <col min="2817" max="2817" width="1.7109375" customWidth="1"/>
    <col min="2818" max="2818" width="12" customWidth="1"/>
    <col min="2819" max="2821" width="15.5703125" bestFit="1" customWidth="1"/>
    <col min="2822" max="2822" width="13.28515625" customWidth="1"/>
    <col min="2823" max="2823" width="14" customWidth="1"/>
    <col min="2824" max="2824" width="20.28515625" bestFit="1" customWidth="1"/>
    <col min="2825" max="2825" width="10.5703125" customWidth="1"/>
    <col min="2826" max="2826" width="11.140625" customWidth="1"/>
    <col min="3068" max="3068" width="7.140625" customWidth="1"/>
    <col min="3069" max="3069" width="7" customWidth="1"/>
    <col min="3070" max="3070" width="6.42578125" customWidth="1"/>
    <col min="3071" max="3071" width="2.42578125" customWidth="1"/>
    <col min="3072" max="3072" width="7.140625" customWidth="1"/>
    <col min="3073" max="3073" width="1.7109375" customWidth="1"/>
    <col min="3074" max="3074" width="12" customWidth="1"/>
    <col min="3075" max="3077" width="15.5703125" bestFit="1" customWidth="1"/>
    <col min="3078" max="3078" width="13.28515625" customWidth="1"/>
    <col min="3079" max="3079" width="14" customWidth="1"/>
    <col min="3080" max="3080" width="20.28515625" bestFit="1" customWidth="1"/>
    <col min="3081" max="3081" width="10.5703125" customWidth="1"/>
    <col min="3082" max="3082" width="11.140625" customWidth="1"/>
    <col min="3324" max="3324" width="7.140625" customWidth="1"/>
    <col min="3325" max="3325" width="7" customWidth="1"/>
    <col min="3326" max="3326" width="6.42578125" customWidth="1"/>
    <col min="3327" max="3327" width="2.42578125" customWidth="1"/>
    <col min="3328" max="3328" width="7.140625" customWidth="1"/>
    <col min="3329" max="3329" width="1.7109375" customWidth="1"/>
    <col min="3330" max="3330" width="12" customWidth="1"/>
    <col min="3331" max="3333" width="15.5703125" bestFit="1" customWidth="1"/>
    <col min="3334" max="3334" width="13.28515625" customWidth="1"/>
    <col min="3335" max="3335" width="14" customWidth="1"/>
    <col min="3336" max="3336" width="20.28515625" bestFit="1" customWidth="1"/>
    <col min="3337" max="3337" width="10.5703125" customWidth="1"/>
    <col min="3338" max="3338" width="11.140625" customWidth="1"/>
    <col min="3580" max="3580" width="7.140625" customWidth="1"/>
    <col min="3581" max="3581" width="7" customWidth="1"/>
    <col min="3582" max="3582" width="6.42578125" customWidth="1"/>
    <col min="3583" max="3583" width="2.42578125" customWidth="1"/>
    <col min="3584" max="3584" width="7.140625" customWidth="1"/>
    <col min="3585" max="3585" width="1.7109375" customWidth="1"/>
    <col min="3586" max="3586" width="12" customWidth="1"/>
    <col min="3587" max="3589" width="15.5703125" bestFit="1" customWidth="1"/>
    <col min="3590" max="3590" width="13.28515625" customWidth="1"/>
    <col min="3591" max="3591" width="14" customWidth="1"/>
    <col min="3592" max="3592" width="20.28515625" bestFit="1" customWidth="1"/>
    <col min="3593" max="3593" width="10.5703125" customWidth="1"/>
    <col min="3594" max="3594" width="11.140625" customWidth="1"/>
    <col min="3836" max="3836" width="7.140625" customWidth="1"/>
    <col min="3837" max="3837" width="7" customWidth="1"/>
    <col min="3838" max="3838" width="6.42578125" customWidth="1"/>
    <col min="3839" max="3839" width="2.42578125" customWidth="1"/>
    <col min="3840" max="3840" width="7.140625" customWidth="1"/>
    <col min="3841" max="3841" width="1.7109375" customWidth="1"/>
    <col min="3842" max="3842" width="12" customWidth="1"/>
    <col min="3843" max="3845" width="15.5703125" bestFit="1" customWidth="1"/>
    <col min="3846" max="3846" width="13.28515625" customWidth="1"/>
    <col min="3847" max="3847" width="14" customWidth="1"/>
    <col min="3848" max="3848" width="20.28515625" bestFit="1" customWidth="1"/>
    <col min="3849" max="3849" width="10.5703125" customWidth="1"/>
    <col min="3850" max="3850" width="11.140625" customWidth="1"/>
    <col min="4092" max="4092" width="7.140625" customWidth="1"/>
    <col min="4093" max="4093" width="7" customWidth="1"/>
    <col min="4094" max="4094" width="6.42578125" customWidth="1"/>
    <col min="4095" max="4095" width="2.42578125" customWidth="1"/>
    <col min="4096" max="4096" width="7.140625" customWidth="1"/>
    <col min="4097" max="4097" width="1.7109375" customWidth="1"/>
    <col min="4098" max="4098" width="12" customWidth="1"/>
    <col min="4099" max="4101" width="15.5703125" bestFit="1" customWidth="1"/>
    <col min="4102" max="4102" width="13.28515625" customWidth="1"/>
    <col min="4103" max="4103" width="14" customWidth="1"/>
    <col min="4104" max="4104" width="20.28515625" bestFit="1" customWidth="1"/>
    <col min="4105" max="4105" width="10.5703125" customWidth="1"/>
    <col min="4106" max="4106" width="11.140625" customWidth="1"/>
    <col min="4348" max="4348" width="7.140625" customWidth="1"/>
    <col min="4349" max="4349" width="7" customWidth="1"/>
    <col min="4350" max="4350" width="6.42578125" customWidth="1"/>
    <col min="4351" max="4351" width="2.42578125" customWidth="1"/>
    <col min="4352" max="4352" width="7.140625" customWidth="1"/>
    <col min="4353" max="4353" width="1.7109375" customWidth="1"/>
    <col min="4354" max="4354" width="12" customWidth="1"/>
    <col min="4355" max="4357" width="15.5703125" bestFit="1" customWidth="1"/>
    <col min="4358" max="4358" width="13.28515625" customWidth="1"/>
    <col min="4359" max="4359" width="14" customWidth="1"/>
    <col min="4360" max="4360" width="20.28515625" bestFit="1" customWidth="1"/>
    <col min="4361" max="4361" width="10.5703125" customWidth="1"/>
    <col min="4362" max="4362" width="11.140625" customWidth="1"/>
    <col min="4604" max="4604" width="7.140625" customWidth="1"/>
    <col min="4605" max="4605" width="7" customWidth="1"/>
    <col min="4606" max="4606" width="6.42578125" customWidth="1"/>
    <col min="4607" max="4607" width="2.42578125" customWidth="1"/>
    <col min="4608" max="4608" width="7.140625" customWidth="1"/>
    <col min="4609" max="4609" width="1.7109375" customWidth="1"/>
    <col min="4610" max="4610" width="12" customWidth="1"/>
    <col min="4611" max="4613" width="15.5703125" bestFit="1" customWidth="1"/>
    <col min="4614" max="4614" width="13.28515625" customWidth="1"/>
    <col min="4615" max="4615" width="14" customWidth="1"/>
    <col min="4616" max="4616" width="20.28515625" bestFit="1" customWidth="1"/>
    <col min="4617" max="4617" width="10.5703125" customWidth="1"/>
    <col min="4618" max="4618" width="11.140625" customWidth="1"/>
    <col min="4860" max="4860" width="7.140625" customWidth="1"/>
    <col min="4861" max="4861" width="7" customWidth="1"/>
    <col min="4862" max="4862" width="6.42578125" customWidth="1"/>
    <col min="4863" max="4863" width="2.42578125" customWidth="1"/>
    <col min="4864" max="4864" width="7.140625" customWidth="1"/>
    <col min="4865" max="4865" width="1.7109375" customWidth="1"/>
    <col min="4866" max="4866" width="12" customWidth="1"/>
    <col min="4867" max="4869" width="15.5703125" bestFit="1" customWidth="1"/>
    <col min="4870" max="4870" width="13.28515625" customWidth="1"/>
    <col min="4871" max="4871" width="14" customWidth="1"/>
    <col min="4872" max="4872" width="20.28515625" bestFit="1" customWidth="1"/>
    <col min="4873" max="4873" width="10.5703125" customWidth="1"/>
    <col min="4874" max="4874" width="11.140625" customWidth="1"/>
    <col min="5116" max="5116" width="7.140625" customWidth="1"/>
    <col min="5117" max="5117" width="7" customWidth="1"/>
    <col min="5118" max="5118" width="6.42578125" customWidth="1"/>
    <col min="5119" max="5119" width="2.42578125" customWidth="1"/>
    <col min="5120" max="5120" width="7.140625" customWidth="1"/>
    <col min="5121" max="5121" width="1.7109375" customWidth="1"/>
    <col min="5122" max="5122" width="12" customWidth="1"/>
    <col min="5123" max="5125" width="15.5703125" bestFit="1" customWidth="1"/>
    <col min="5126" max="5126" width="13.28515625" customWidth="1"/>
    <col min="5127" max="5127" width="14" customWidth="1"/>
    <col min="5128" max="5128" width="20.28515625" bestFit="1" customWidth="1"/>
    <col min="5129" max="5129" width="10.5703125" customWidth="1"/>
    <col min="5130" max="5130" width="11.140625" customWidth="1"/>
    <col min="5372" max="5372" width="7.140625" customWidth="1"/>
    <col min="5373" max="5373" width="7" customWidth="1"/>
    <col min="5374" max="5374" width="6.42578125" customWidth="1"/>
    <col min="5375" max="5375" width="2.42578125" customWidth="1"/>
    <col min="5376" max="5376" width="7.140625" customWidth="1"/>
    <col min="5377" max="5377" width="1.7109375" customWidth="1"/>
    <col min="5378" max="5378" width="12" customWidth="1"/>
    <col min="5379" max="5381" width="15.5703125" bestFit="1" customWidth="1"/>
    <col min="5382" max="5382" width="13.28515625" customWidth="1"/>
    <col min="5383" max="5383" width="14" customWidth="1"/>
    <col min="5384" max="5384" width="20.28515625" bestFit="1" customWidth="1"/>
    <col min="5385" max="5385" width="10.5703125" customWidth="1"/>
    <col min="5386" max="5386" width="11.140625" customWidth="1"/>
    <col min="5628" max="5628" width="7.140625" customWidth="1"/>
    <col min="5629" max="5629" width="7" customWidth="1"/>
    <col min="5630" max="5630" width="6.42578125" customWidth="1"/>
    <col min="5631" max="5631" width="2.42578125" customWidth="1"/>
    <col min="5632" max="5632" width="7.140625" customWidth="1"/>
    <col min="5633" max="5633" width="1.7109375" customWidth="1"/>
    <col min="5634" max="5634" width="12" customWidth="1"/>
    <col min="5635" max="5637" width="15.5703125" bestFit="1" customWidth="1"/>
    <col min="5638" max="5638" width="13.28515625" customWidth="1"/>
    <col min="5639" max="5639" width="14" customWidth="1"/>
    <col min="5640" max="5640" width="20.28515625" bestFit="1" customWidth="1"/>
    <col min="5641" max="5641" width="10.5703125" customWidth="1"/>
    <col min="5642" max="5642" width="11.140625" customWidth="1"/>
    <col min="5884" max="5884" width="7.140625" customWidth="1"/>
    <col min="5885" max="5885" width="7" customWidth="1"/>
    <col min="5886" max="5886" width="6.42578125" customWidth="1"/>
    <col min="5887" max="5887" width="2.42578125" customWidth="1"/>
    <col min="5888" max="5888" width="7.140625" customWidth="1"/>
    <col min="5889" max="5889" width="1.7109375" customWidth="1"/>
    <col min="5890" max="5890" width="12" customWidth="1"/>
    <col min="5891" max="5893" width="15.5703125" bestFit="1" customWidth="1"/>
    <col min="5894" max="5894" width="13.28515625" customWidth="1"/>
    <col min="5895" max="5895" width="14" customWidth="1"/>
    <col min="5896" max="5896" width="20.28515625" bestFit="1" customWidth="1"/>
    <col min="5897" max="5897" width="10.5703125" customWidth="1"/>
    <col min="5898" max="5898" width="11.140625" customWidth="1"/>
    <col min="6140" max="6140" width="7.140625" customWidth="1"/>
    <col min="6141" max="6141" width="7" customWidth="1"/>
    <col min="6142" max="6142" width="6.42578125" customWidth="1"/>
    <col min="6143" max="6143" width="2.42578125" customWidth="1"/>
    <col min="6144" max="6144" width="7.140625" customWidth="1"/>
    <col min="6145" max="6145" width="1.7109375" customWidth="1"/>
    <col min="6146" max="6146" width="12" customWidth="1"/>
    <col min="6147" max="6149" width="15.5703125" bestFit="1" customWidth="1"/>
    <col min="6150" max="6150" width="13.28515625" customWidth="1"/>
    <col min="6151" max="6151" width="14" customWidth="1"/>
    <col min="6152" max="6152" width="20.28515625" bestFit="1" customWidth="1"/>
    <col min="6153" max="6153" width="10.5703125" customWidth="1"/>
    <col min="6154" max="6154" width="11.140625" customWidth="1"/>
    <col min="6396" max="6396" width="7.140625" customWidth="1"/>
    <col min="6397" max="6397" width="7" customWidth="1"/>
    <col min="6398" max="6398" width="6.42578125" customWidth="1"/>
    <col min="6399" max="6399" width="2.42578125" customWidth="1"/>
    <col min="6400" max="6400" width="7.140625" customWidth="1"/>
    <col min="6401" max="6401" width="1.7109375" customWidth="1"/>
    <col min="6402" max="6402" width="12" customWidth="1"/>
    <col min="6403" max="6405" width="15.5703125" bestFit="1" customWidth="1"/>
    <col min="6406" max="6406" width="13.28515625" customWidth="1"/>
    <col min="6407" max="6407" width="14" customWidth="1"/>
    <col min="6408" max="6408" width="20.28515625" bestFit="1" customWidth="1"/>
    <col min="6409" max="6409" width="10.5703125" customWidth="1"/>
    <col min="6410" max="6410" width="11.140625" customWidth="1"/>
    <col min="6652" max="6652" width="7.140625" customWidth="1"/>
    <col min="6653" max="6653" width="7" customWidth="1"/>
    <col min="6654" max="6654" width="6.42578125" customWidth="1"/>
    <col min="6655" max="6655" width="2.42578125" customWidth="1"/>
    <col min="6656" max="6656" width="7.140625" customWidth="1"/>
    <col min="6657" max="6657" width="1.7109375" customWidth="1"/>
    <col min="6658" max="6658" width="12" customWidth="1"/>
    <col min="6659" max="6661" width="15.5703125" bestFit="1" customWidth="1"/>
    <col min="6662" max="6662" width="13.28515625" customWidth="1"/>
    <col min="6663" max="6663" width="14" customWidth="1"/>
    <col min="6664" max="6664" width="20.28515625" bestFit="1" customWidth="1"/>
    <col min="6665" max="6665" width="10.5703125" customWidth="1"/>
    <col min="6666" max="6666" width="11.140625" customWidth="1"/>
    <col min="6908" max="6908" width="7.140625" customWidth="1"/>
    <col min="6909" max="6909" width="7" customWidth="1"/>
    <col min="6910" max="6910" width="6.42578125" customWidth="1"/>
    <col min="6911" max="6911" width="2.42578125" customWidth="1"/>
    <col min="6912" max="6912" width="7.140625" customWidth="1"/>
    <col min="6913" max="6913" width="1.7109375" customWidth="1"/>
    <col min="6914" max="6914" width="12" customWidth="1"/>
    <col min="6915" max="6917" width="15.5703125" bestFit="1" customWidth="1"/>
    <col min="6918" max="6918" width="13.28515625" customWidth="1"/>
    <col min="6919" max="6919" width="14" customWidth="1"/>
    <col min="6920" max="6920" width="20.28515625" bestFit="1" customWidth="1"/>
    <col min="6921" max="6921" width="10.5703125" customWidth="1"/>
    <col min="6922" max="6922" width="11.140625" customWidth="1"/>
    <col min="7164" max="7164" width="7.140625" customWidth="1"/>
    <col min="7165" max="7165" width="7" customWidth="1"/>
    <col min="7166" max="7166" width="6.42578125" customWidth="1"/>
    <col min="7167" max="7167" width="2.42578125" customWidth="1"/>
    <col min="7168" max="7168" width="7.140625" customWidth="1"/>
    <col min="7169" max="7169" width="1.7109375" customWidth="1"/>
    <col min="7170" max="7170" width="12" customWidth="1"/>
    <col min="7171" max="7173" width="15.5703125" bestFit="1" customWidth="1"/>
    <col min="7174" max="7174" width="13.28515625" customWidth="1"/>
    <col min="7175" max="7175" width="14" customWidth="1"/>
    <col min="7176" max="7176" width="20.28515625" bestFit="1" customWidth="1"/>
    <col min="7177" max="7177" width="10.5703125" customWidth="1"/>
    <col min="7178" max="7178" width="11.140625" customWidth="1"/>
    <col min="7420" max="7420" width="7.140625" customWidth="1"/>
    <col min="7421" max="7421" width="7" customWidth="1"/>
    <col min="7422" max="7422" width="6.42578125" customWidth="1"/>
    <col min="7423" max="7423" width="2.42578125" customWidth="1"/>
    <col min="7424" max="7424" width="7.140625" customWidth="1"/>
    <col min="7425" max="7425" width="1.7109375" customWidth="1"/>
    <col min="7426" max="7426" width="12" customWidth="1"/>
    <col min="7427" max="7429" width="15.5703125" bestFit="1" customWidth="1"/>
    <col min="7430" max="7430" width="13.28515625" customWidth="1"/>
    <col min="7431" max="7431" width="14" customWidth="1"/>
    <col min="7432" max="7432" width="20.28515625" bestFit="1" customWidth="1"/>
    <col min="7433" max="7433" width="10.5703125" customWidth="1"/>
    <col min="7434" max="7434" width="11.140625" customWidth="1"/>
    <col min="7676" max="7676" width="7.140625" customWidth="1"/>
    <col min="7677" max="7677" width="7" customWidth="1"/>
    <col min="7678" max="7678" width="6.42578125" customWidth="1"/>
    <col min="7679" max="7679" width="2.42578125" customWidth="1"/>
    <col min="7680" max="7680" width="7.140625" customWidth="1"/>
    <col min="7681" max="7681" width="1.7109375" customWidth="1"/>
    <col min="7682" max="7682" width="12" customWidth="1"/>
    <col min="7683" max="7685" width="15.5703125" bestFit="1" customWidth="1"/>
    <col min="7686" max="7686" width="13.28515625" customWidth="1"/>
    <col min="7687" max="7687" width="14" customWidth="1"/>
    <col min="7688" max="7688" width="20.28515625" bestFit="1" customWidth="1"/>
    <col min="7689" max="7689" width="10.5703125" customWidth="1"/>
    <col min="7690" max="7690" width="11.140625" customWidth="1"/>
    <col min="7932" max="7932" width="7.140625" customWidth="1"/>
    <col min="7933" max="7933" width="7" customWidth="1"/>
    <col min="7934" max="7934" width="6.42578125" customWidth="1"/>
    <col min="7935" max="7935" width="2.42578125" customWidth="1"/>
    <col min="7936" max="7936" width="7.140625" customWidth="1"/>
    <col min="7937" max="7937" width="1.7109375" customWidth="1"/>
    <col min="7938" max="7938" width="12" customWidth="1"/>
    <col min="7939" max="7941" width="15.5703125" bestFit="1" customWidth="1"/>
    <col min="7942" max="7942" width="13.28515625" customWidth="1"/>
    <col min="7943" max="7943" width="14" customWidth="1"/>
    <col min="7944" max="7944" width="20.28515625" bestFit="1" customWidth="1"/>
    <col min="7945" max="7945" width="10.5703125" customWidth="1"/>
    <col min="7946" max="7946" width="11.140625" customWidth="1"/>
    <col min="8188" max="8188" width="7.140625" customWidth="1"/>
    <col min="8189" max="8189" width="7" customWidth="1"/>
    <col min="8190" max="8190" width="6.42578125" customWidth="1"/>
    <col min="8191" max="8191" width="2.42578125" customWidth="1"/>
    <col min="8192" max="8192" width="7.140625" customWidth="1"/>
    <col min="8193" max="8193" width="1.7109375" customWidth="1"/>
    <col min="8194" max="8194" width="12" customWidth="1"/>
    <col min="8195" max="8197" width="15.5703125" bestFit="1" customWidth="1"/>
    <col min="8198" max="8198" width="13.28515625" customWidth="1"/>
    <col min="8199" max="8199" width="14" customWidth="1"/>
    <col min="8200" max="8200" width="20.28515625" bestFit="1" customWidth="1"/>
    <col min="8201" max="8201" width="10.5703125" customWidth="1"/>
    <col min="8202" max="8202" width="11.140625" customWidth="1"/>
    <col min="8444" max="8444" width="7.140625" customWidth="1"/>
    <col min="8445" max="8445" width="7" customWidth="1"/>
    <col min="8446" max="8446" width="6.42578125" customWidth="1"/>
    <col min="8447" max="8447" width="2.42578125" customWidth="1"/>
    <col min="8448" max="8448" width="7.140625" customWidth="1"/>
    <col min="8449" max="8449" width="1.7109375" customWidth="1"/>
    <col min="8450" max="8450" width="12" customWidth="1"/>
    <col min="8451" max="8453" width="15.5703125" bestFit="1" customWidth="1"/>
    <col min="8454" max="8454" width="13.28515625" customWidth="1"/>
    <col min="8455" max="8455" width="14" customWidth="1"/>
    <col min="8456" max="8456" width="20.28515625" bestFit="1" customWidth="1"/>
    <col min="8457" max="8457" width="10.5703125" customWidth="1"/>
    <col min="8458" max="8458" width="11.140625" customWidth="1"/>
    <col min="8700" max="8700" width="7.140625" customWidth="1"/>
    <col min="8701" max="8701" width="7" customWidth="1"/>
    <col min="8702" max="8702" width="6.42578125" customWidth="1"/>
    <col min="8703" max="8703" width="2.42578125" customWidth="1"/>
    <col min="8704" max="8704" width="7.140625" customWidth="1"/>
    <col min="8705" max="8705" width="1.7109375" customWidth="1"/>
    <col min="8706" max="8706" width="12" customWidth="1"/>
    <col min="8707" max="8709" width="15.5703125" bestFit="1" customWidth="1"/>
    <col min="8710" max="8710" width="13.28515625" customWidth="1"/>
    <col min="8711" max="8711" width="14" customWidth="1"/>
    <col min="8712" max="8712" width="20.28515625" bestFit="1" customWidth="1"/>
    <col min="8713" max="8713" width="10.5703125" customWidth="1"/>
    <col min="8714" max="8714" width="11.140625" customWidth="1"/>
    <col min="8956" max="8956" width="7.140625" customWidth="1"/>
    <col min="8957" max="8957" width="7" customWidth="1"/>
    <col min="8958" max="8958" width="6.42578125" customWidth="1"/>
    <col min="8959" max="8959" width="2.42578125" customWidth="1"/>
    <col min="8960" max="8960" width="7.140625" customWidth="1"/>
    <col min="8961" max="8961" width="1.7109375" customWidth="1"/>
    <col min="8962" max="8962" width="12" customWidth="1"/>
    <col min="8963" max="8965" width="15.5703125" bestFit="1" customWidth="1"/>
    <col min="8966" max="8966" width="13.28515625" customWidth="1"/>
    <col min="8967" max="8967" width="14" customWidth="1"/>
    <col min="8968" max="8968" width="20.28515625" bestFit="1" customWidth="1"/>
    <col min="8969" max="8969" width="10.5703125" customWidth="1"/>
    <col min="8970" max="8970" width="11.140625" customWidth="1"/>
    <col min="9212" max="9212" width="7.140625" customWidth="1"/>
    <col min="9213" max="9213" width="7" customWidth="1"/>
    <col min="9214" max="9214" width="6.42578125" customWidth="1"/>
    <col min="9215" max="9215" width="2.42578125" customWidth="1"/>
    <col min="9216" max="9216" width="7.140625" customWidth="1"/>
    <col min="9217" max="9217" width="1.7109375" customWidth="1"/>
    <col min="9218" max="9218" width="12" customWidth="1"/>
    <col min="9219" max="9221" width="15.5703125" bestFit="1" customWidth="1"/>
    <col min="9222" max="9222" width="13.28515625" customWidth="1"/>
    <col min="9223" max="9223" width="14" customWidth="1"/>
    <col min="9224" max="9224" width="20.28515625" bestFit="1" customWidth="1"/>
    <col min="9225" max="9225" width="10.5703125" customWidth="1"/>
    <col min="9226" max="9226" width="11.140625" customWidth="1"/>
    <col min="9468" max="9468" width="7.140625" customWidth="1"/>
    <col min="9469" max="9469" width="7" customWidth="1"/>
    <col min="9470" max="9470" width="6.42578125" customWidth="1"/>
    <col min="9471" max="9471" width="2.42578125" customWidth="1"/>
    <col min="9472" max="9472" width="7.140625" customWidth="1"/>
    <col min="9473" max="9473" width="1.7109375" customWidth="1"/>
    <col min="9474" max="9474" width="12" customWidth="1"/>
    <col min="9475" max="9477" width="15.5703125" bestFit="1" customWidth="1"/>
    <col min="9478" max="9478" width="13.28515625" customWidth="1"/>
    <col min="9479" max="9479" width="14" customWidth="1"/>
    <col min="9480" max="9480" width="20.28515625" bestFit="1" customWidth="1"/>
    <col min="9481" max="9481" width="10.5703125" customWidth="1"/>
    <col min="9482" max="9482" width="11.140625" customWidth="1"/>
    <col min="9724" max="9724" width="7.140625" customWidth="1"/>
    <col min="9725" max="9725" width="7" customWidth="1"/>
    <col min="9726" max="9726" width="6.42578125" customWidth="1"/>
    <col min="9727" max="9727" width="2.42578125" customWidth="1"/>
    <col min="9728" max="9728" width="7.140625" customWidth="1"/>
    <col min="9729" max="9729" width="1.7109375" customWidth="1"/>
    <col min="9730" max="9730" width="12" customWidth="1"/>
    <col min="9731" max="9733" width="15.5703125" bestFit="1" customWidth="1"/>
    <col min="9734" max="9734" width="13.28515625" customWidth="1"/>
    <col min="9735" max="9735" width="14" customWidth="1"/>
    <col min="9736" max="9736" width="20.28515625" bestFit="1" customWidth="1"/>
    <col min="9737" max="9737" width="10.5703125" customWidth="1"/>
    <col min="9738" max="9738" width="11.140625" customWidth="1"/>
    <col min="9980" max="9980" width="7.140625" customWidth="1"/>
    <col min="9981" max="9981" width="7" customWidth="1"/>
    <col min="9982" max="9982" width="6.42578125" customWidth="1"/>
    <col min="9983" max="9983" width="2.42578125" customWidth="1"/>
    <col min="9984" max="9984" width="7.140625" customWidth="1"/>
    <col min="9985" max="9985" width="1.7109375" customWidth="1"/>
    <col min="9986" max="9986" width="12" customWidth="1"/>
    <col min="9987" max="9989" width="15.5703125" bestFit="1" customWidth="1"/>
    <col min="9990" max="9990" width="13.28515625" customWidth="1"/>
    <col min="9991" max="9991" width="14" customWidth="1"/>
    <col min="9992" max="9992" width="20.28515625" bestFit="1" customWidth="1"/>
    <col min="9993" max="9993" width="10.5703125" customWidth="1"/>
    <col min="9994" max="9994" width="11.140625" customWidth="1"/>
    <col min="10236" max="10236" width="7.140625" customWidth="1"/>
    <col min="10237" max="10237" width="7" customWidth="1"/>
    <col min="10238" max="10238" width="6.42578125" customWidth="1"/>
    <col min="10239" max="10239" width="2.42578125" customWidth="1"/>
    <col min="10240" max="10240" width="7.140625" customWidth="1"/>
    <col min="10241" max="10241" width="1.7109375" customWidth="1"/>
    <col min="10242" max="10242" width="12" customWidth="1"/>
    <col min="10243" max="10245" width="15.5703125" bestFit="1" customWidth="1"/>
    <col min="10246" max="10246" width="13.28515625" customWidth="1"/>
    <col min="10247" max="10247" width="14" customWidth="1"/>
    <col min="10248" max="10248" width="20.28515625" bestFit="1" customWidth="1"/>
    <col min="10249" max="10249" width="10.5703125" customWidth="1"/>
    <col min="10250" max="10250" width="11.140625" customWidth="1"/>
    <col min="10492" max="10492" width="7.140625" customWidth="1"/>
    <col min="10493" max="10493" width="7" customWidth="1"/>
    <col min="10494" max="10494" width="6.42578125" customWidth="1"/>
    <col min="10495" max="10495" width="2.42578125" customWidth="1"/>
    <col min="10496" max="10496" width="7.140625" customWidth="1"/>
    <col min="10497" max="10497" width="1.7109375" customWidth="1"/>
    <col min="10498" max="10498" width="12" customWidth="1"/>
    <col min="10499" max="10501" width="15.5703125" bestFit="1" customWidth="1"/>
    <col min="10502" max="10502" width="13.28515625" customWidth="1"/>
    <col min="10503" max="10503" width="14" customWidth="1"/>
    <col min="10504" max="10504" width="20.28515625" bestFit="1" customWidth="1"/>
    <col min="10505" max="10505" width="10.5703125" customWidth="1"/>
    <col min="10506" max="10506" width="11.140625" customWidth="1"/>
    <col min="10748" max="10748" width="7.140625" customWidth="1"/>
    <col min="10749" max="10749" width="7" customWidth="1"/>
    <col min="10750" max="10750" width="6.42578125" customWidth="1"/>
    <col min="10751" max="10751" width="2.42578125" customWidth="1"/>
    <col min="10752" max="10752" width="7.140625" customWidth="1"/>
    <col min="10753" max="10753" width="1.7109375" customWidth="1"/>
    <col min="10754" max="10754" width="12" customWidth="1"/>
    <col min="10755" max="10757" width="15.5703125" bestFit="1" customWidth="1"/>
    <col min="10758" max="10758" width="13.28515625" customWidth="1"/>
    <col min="10759" max="10759" width="14" customWidth="1"/>
    <col min="10760" max="10760" width="20.28515625" bestFit="1" customWidth="1"/>
    <col min="10761" max="10761" width="10.5703125" customWidth="1"/>
    <col min="10762" max="10762" width="11.140625" customWidth="1"/>
    <col min="11004" max="11004" width="7.140625" customWidth="1"/>
    <col min="11005" max="11005" width="7" customWidth="1"/>
    <col min="11006" max="11006" width="6.42578125" customWidth="1"/>
    <col min="11007" max="11007" width="2.42578125" customWidth="1"/>
    <col min="11008" max="11008" width="7.140625" customWidth="1"/>
    <col min="11009" max="11009" width="1.7109375" customWidth="1"/>
    <col min="11010" max="11010" width="12" customWidth="1"/>
    <col min="11011" max="11013" width="15.5703125" bestFit="1" customWidth="1"/>
    <col min="11014" max="11014" width="13.28515625" customWidth="1"/>
    <col min="11015" max="11015" width="14" customWidth="1"/>
    <col min="11016" max="11016" width="20.28515625" bestFit="1" customWidth="1"/>
    <col min="11017" max="11017" width="10.5703125" customWidth="1"/>
    <col min="11018" max="11018" width="11.140625" customWidth="1"/>
    <col min="11260" max="11260" width="7.140625" customWidth="1"/>
    <col min="11261" max="11261" width="7" customWidth="1"/>
    <col min="11262" max="11262" width="6.42578125" customWidth="1"/>
    <col min="11263" max="11263" width="2.42578125" customWidth="1"/>
    <col min="11264" max="11264" width="7.140625" customWidth="1"/>
    <col min="11265" max="11265" width="1.7109375" customWidth="1"/>
    <col min="11266" max="11266" width="12" customWidth="1"/>
    <col min="11267" max="11269" width="15.5703125" bestFit="1" customWidth="1"/>
    <col min="11270" max="11270" width="13.28515625" customWidth="1"/>
    <col min="11271" max="11271" width="14" customWidth="1"/>
    <col min="11272" max="11272" width="20.28515625" bestFit="1" customWidth="1"/>
    <col min="11273" max="11273" width="10.5703125" customWidth="1"/>
    <col min="11274" max="11274" width="11.140625" customWidth="1"/>
    <col min="11516" max="11516" width="7.140625" customWidth="1"/>
    <col min="11517" max="11517" width="7" customWidth="1"/>
    <col min="11518" max="11518" width="6.42578125" customWidth="1"/>
    <col min="11519" max="11519" width="2.42578125" customWidth="1"/>
    <col min="11520" max="11520" width="7.140625" customWidth="1"/>
    <col min="11521" max="11521" width="1.7109375" customWidth="1"/>
    <col min="11522" max="11522" width="12" customWidth="1"/>
    <col min="11523" max="11525" width="15.5703125" bestFit="1" customWidth="1"/>
    <col min="11526" max="11526" width="13.28515625" customWidth="1"/>
    <col min="11527" max="11527" width="14" customWidth="1"/>
    <col min="11528" max="11528" width="20.28515625" bestFit="1" customWidth="1"/>
    <col min="11529" max="11529" width="10.5703125" customWidth="1"/>
    <col min="11530" max="11530" width="11.140625" customWidth="1"/>
    <col min="11772" max="11772" width="7.140625" customWidth="1"/>
    <col min="11773" max="11773" width="7" customWidth="1"/>
    <col min="11774" max="11774" width="6.42578125" customWidth="1"/>
    <col min="11775" max="11775" width="2.42578125" customWidth="1"/>
    <col min="11776" max="11776" width="7.140625" customWidth="1"/>
    <col min="11777" max="11777" width="1.7109375" customWidth="1"/>
    <col min="11778" max="11778" width="12" customWidth="1"/>
    <col min="11779" max="11781" width="15.5703125" bestFit="1" customWidth="1"/>
    <col min="11782" max="11782" width="13.28515625" customWidth="1"/>
    <col min="11783" max="11783" width="14" customWidth="1"/>
    <col min="11784" max="11784" width="20.28515625" bestFit="1" customWidth="1"/>
    <col min="11785" max="11785" width="10.5703125" customWidth="1"/>
    <col min="11786" max="11786" width="11.140625" customWidth="1"/>
    <col min="12028" max="12028" width="7.140625" customWidth="1"/>
    <col min="12029" max="12029" width="7" customWidth="1"/>
    <col min="12030" max="12030" width="6.42578125" customWidth="1"/>
    <col min="12031" max="12031" width="2.42578125" customWidth="1"/>
    <col min="12032" max="12032" width="7.140625" customWidth="1"/>
    <col min="12033" max="12033" width="1.7109375" customWidth="1"/>
    <col min="12034" max="12034" width="12" customWidth="1"/>
    <col min="12035" max="12037" width="15.5703125" bestFit="1" customWidth="1"/>
    <col min="12038" max="12038" width="13.28515625" customWidth="1"/>
    <col min="12039" max="12039" width="14" customWidth="1"/>
    <col min="12040" max="12040" width="20.28515625" bestFit="1" customWidth="1"/>
    <col min="12041" max="12041" width="10.5703125" customWidth="1"/>
    <col min="12042" max="12042" width="11.140625" customWidth="1"/>
    <col min="12284" max="12284" width="7.140625" customWidth="1"/>
    <col min="12285" max="12285" width="7" customWidth="1"/>
    <col min="12286" max="12286" width="6.42578125" customWidth="1"/>
    <col min="12287" max="12287" width="2.42578125" customWidth="1"/>
    <col min="12288" max="12288" width="7.140625" customWidth="1"/>
    <col min="12289" max="12289" width="1.7109375" customWidth="1"/>
    <col min="12290" max="12290" width="12" customWidth="1"/>
    <col min="12291" max="12293" width="15.5703125" bestFit="1" customWidth="1"/>
    <col min="12294" max="12294" width="13.28515625" customWidth="1"/>
    <col min="12295" max="12295" width="14" customWidth="1"/>
    <col min="12296" max="12296" width="20.28515625" bestFit="1" customWidth="1"/>
    <col min="12297" max="12297" width="10.5703125" customWidth="1"/>
    <col min="12298" max="12298" width="11.140625" customWidth="1"/>
    <col min="12540" max="12540" width="7.140625" customWidth="1"/>
    <col min="12541" max="12541" width="7" customWidth="1"/>
    <col min="12542" max="12542" width="6.42578125" customWidth="1"/>
    <col min="12543" max="12543" width="2.42578125" customWidth="1"/>
    <col min="12544" max="12544" width="7.140625" customWidth="1"/>
    <col min="12545" max="12545" width="1.7109375" customWidth="1"/>
    <col min="12546" max="12546" width="12" customWidth="1"/>
    <col min="12547" max="12549" width="15.5703125" bestFit="1" customWidth="1"/>
    <col min="12550" max="12550" width="13.28515625" customWidth="1"/>
    <col min="12551" max="12551" width="14" customWidth="1"/>
    <col min="12552" max="12552" width="20.28515625" bestFit="1" customWidth="1"/>
    <col min="12553" max="12553" width="10.5703125" customWidth="1"/>
    <col min="12554" max="12554" width="11.140625" customWidth="1"/>
    <col min="12796" max="12796" width="7.140625" customWidth="1"/>
    <col min="12797" max="12797" width="7" customWidth="1"/>
    <col min="12798" max="12798" width="6.42578125" customWidth="1"/>
    <col min="12799" max="12799" width="2.42578125" customWidth="1"/>
    <col min="12800" max="12800" width="7.140625" customWidth="1"/>
    <col min="12801" max="12801" width="1.7109375" customWidth="1"/>
    <col min="12802" max="12802" width="12" customWidth="1"/>
    <col min="12803" max="12805" width="15.5703125" bestFit="1" customWidth="1"/>
    <col min="12806" max="12806" width="13.28515625" customWidth="1"/>
    <col min="12807" max="12807" width="14" customWidth="1"/>
    <col min="12808" max="12808" width="20.28515625" bestFit="1" customWidth="1"/>
    <col min="12809" max="12809" width="10.5703125" customWidth="1"/>
    <col min="12810" max="12810" width="11.140625" customWidth="1"/>
    <col min="13052" max="13052" width="7.140625" customWidth="1"/>
    <col min="13053" max="13053" width="7" customWidth="1"/>
    <col min="13054" max="13054" width="6.42578125" customWidth="1"/>
    <col min="13055" max="13055" width="2.42578125" customWidth="1"/>
    <col min="13056" max="13056" width="7.140625" customWidth="1"/>
    <col min="13057" max="13057" width="1.7109375" customWidth="1"/>
    <col min="13058" max="13058" width="12" customWidth="1"/>
    <col min="13059" max="13061" width="15.5703125" bestFit="1" customWidth="1"/>
    <col min="13062" max="13062" width="13.28515625" customWidth="1"/>
    <col min="13063" max="13063" width="14" customWidth="1"/>
    <col min="13064" max="13064" width="20.28515625" bestFit="1" customWidth="1"/>
    <col min="13065" max="13065" width="10.5703125" customWidth="1"/>
    <col min="13066" max="13066" width="11.140625" customWidth="1"/>
    <col min="13308" max="13308" width="7.140625" customWidth="1"/>
    <col min="13309" max="13309" width="7" customWidth="1"/>
    <col min="13310" max="13310" width="6.42578125" customWidth="1"/>
    <col min="13311" max="13311" width="2.42578125" customWidth="1"/>
    <col min="13312" max="13312" width="7.140625" customWidth="1"/>
    <col min="13313" max="13313" width="1.7109375" customWidth="1"/>
    <col min="13314" max="13314" width="12" customWidth="1"/>
    <col min="13315" max="13317" width="15.5703125" bestFit="1" customWidth="1"/>
    <col min="13318" max="13318" width="13.28515625" customWidth="1"/>
    <col min="13319" max="13319" width="14" customWidth="1"/>
    <col min="13320" max="13320" width="20.28515625" bestFit="1" customWidth="1"/>
    <col min="13321" max="13321" width="10.5703125" customWidth="1"/>
    <col min="13322" max="13322" width="11.140625" customWidth="1"/>
    <col min="13564" max="13564" width="7.140625" customWidth="1"/>
    <col min="13565" max="13565" width="7" customWidth="1"/>
    <col min="13566" max="13566" width="6.42578125" customWidth="1"/>
    <col min="13567" max="13567" width="2.42578125" customWidth="1"/>
    <col min="13568" max="13568" width="7.140625" customWidth="1"/>
    <col min="13569" max="13569" width="1.7109375" customWidth="1"/>
    <col min="13570" max="13570" width="12" customWidth="1"/>
    <col min="13571" max="13573" width="15.5703125" bestFit="1" customWidth="1"/>
    <col min="13574" max="13574" width="13.28515625" customWidth="1"/>
    <col min="13575" max="13575" width="14" customWidth="1"/>
    <col min="13576" max="13576" width="20.28515625" bestFit="1" customWidth="1"/>
    <col min="13577" max="13577" width="10.5703125" customWidth="1"/>
    <col min="13578" max="13578" width="11.140625" customWidth="1"/>
    <col min="13820" max="13820" width="7.140625" customWidth="1"/>
    <col min="13821" max="13821" width="7" customWidth="1"/>
    <col min="13822" max="13822" width="6.42578125" customWidth="1"/>
    <col min="13823" max="13823" width="2.42578125" customWidth="1"/>
    <col min="13824" max="13824" width="7.140625" customWidth="1"/>
    <col min="13825" max="13825" width="1.7109375" customWidth="1"/>
    <col min="13826" max="13826" width="12" customWidth="1"/>
    <col min="13827" max="13829" width="15.5703125" bestFit="1" customWidth="1"/>
    <col min="13830" max="13830" width="13.28515625" customWidth="1"/>
    <col min="13831" max="13831" width="14" customWidth="1"/>
    <col min="13832" max="13832" width="20.28515625" bestFit="1" customWidth="1"/>
    <col min="13833" max="13833" width="10.5703125" customWidth="1"/>
    <col min="13834" max="13834" width="11.140625" customWidth="1"/>
    <col min="14076" max="14076" width="7.140625" customWidth="1"/>
    <col min="14077" max="14077" width="7" customWidth="1"/>
    <col min="14078" max="14078" width="6.42578125" customWidth="1"/>
    <col min="14079" max="14079" width="2.42578125" customWidth="1"/>
    <col min="14080" max="14080" width="7.140625" customWidth="1"/>
    <col min="14081" max="14081" width="1.7109375" customWidth="1"/>
    <col min="14082" max="14082" width="12" customWidth="1"/>
    <col min="14083" max="14085" width="15.5703125" bestFit="1" customWidth="1"/>
    <col min="14086" max="14086" width="13.28515625" customWidth="1"/>
    <col min="14087" max="14087" width="14" customWidth="1"/>
    <col min="14088" max="14088" width="20.28515625" bestFit="1" customWidth="1"/>
    <col min="14089" max="14089" width="10.5703125" customWidth="1"/>
    <col min="14090" max="14090" width="11.140625" customWidth="1"/>
    <col min="14332" max="14332" width="7.140625" customWidth="1"/>
    <col min="14333" max="14333" width="7" customWidth="1"/>
    <col min="14334" max="14334" width="6.42578125" customWidth="1"/>
    <col min="14335" max="14335" width="2.42578125" customWidth="1"/>
    <col min="14336" max="14336" width="7.140625" customWidth="1"/>
    <col min="14337" max="14337" width="1.7109375" customWidth="1"/>
    <col min="14338" max="14338" width="12" customWidth="1"/>
    <col min="14339" max="14341" width="15.5703125" bestFit="1" customWidth="1"/>
    <col min="14342" max="14342" width="13.28515625" customWidth="1"/>
    <col min="14343" max="14343" width="14" customWidth="1"/>
    <col min="14344" max="14344" width="20.28515625" bestFit="1" customWidth="1"/>
    <col min="14345" max="14345" width="10.5703125" customWidth="1"/>
    <col min="14346" max="14346" width="11.140625" customWidth="1"/>
    <col min="14588" max="14588" width="7.140625" customWidth="1"/>
    <col min="14589" max="14589" width="7" customWidth="1"/>
    <col min="14590" max="14590" width="6.42578125" customWidth="1"/>
    <col min="14591" max="14591" width="2.42578125" customWidth="1"/>
    <col min="14592" max="14592" width="7.140625" customWidth="1"/>
    <col min="14593" max="14593" width="1.7109375" customWidth="1"/>
    <col min="14594" max="14594" width="12" customWidth="1"/>
    <col min="14595" max="14597" width="15.5703125" bestFit="1" customWidth="1"/>
    <col min="14598" max="14598" width="13.28515625" customWidth="1"/>
    <col min="14599" max="14599" width="14" customWidth="1"/>
    <col min="14600" max="14600" width="20.28515625" bestFit="1" customWidth="1"/>
    <col min="14601" max="14601" width="10.5703125" customWidth="1"/>
    <col min="14602" max="14602" width="11.140625" customWidth="1"/>
    <col min="14844" max="14844" width="7.140625" customWidth="1"/>
    <col min="14845" max="14845" width="7" customWidth="1"/>
    <col min="14846" max="14846" width="6.42578125" customWidth="1"/>
    <col min="14847" max="14847" width="2.42578125" customWidth="1"/>
    <col min="14848" max="14848" width="7.140625" customWidth="1"/>
    <col min="14849" max="14849" width="1.7109375" customWidth="1"/>
    <col min="14850" max="14850" width="12" customWidth="1"/>
    <col min="14851" max="14853" width="15.5703125" bestFit="1" customWidth="1"/>
    <col min="14854" max="14854" width="13.28515625" customWidth="1"/>
    <col min="14855" max="14855" width="14" customWidth="1"/>
    <col min="14856" max="14856" width="20.28515625" bestFit="1" customWidth="1"/>
    <col min="14857" max="14857" width="10.5703125" customWidth="1"/>
    <col min="14858" max="14858" width="11.140625" customWidth="1"/>
    <col min="15100" max="15100" width="7.140625" customWidth="1"/>
    <col min="15101" max="15101" width="7" customWidth="1"/>
    <col min="15102" max="15102" width="6.42578125" customWidth="1"/>
    <col min="15103" max="15103" width="2.42578125" customWidth="1"/>
    <col min="15104" max="15104" width="7.140625" customWidth="1"/>
    <col min="15105" max="15105" width="1.7109375" customWidth="1"/>
    <col min="15106" max="15106" width="12" customWidth="1"/>
    <col min="15107" max="15109" width="15.5703125" bestFit="1" customWidth="1"/>
    <col min="15110" max="15110" width="13.28515625" customWidth="1"/>
    <col min="15111" max="15111" width="14" customWidth="1"/>
    <col min="15112" max="15112" width="20.28515625" bestFit="1" customWidth="1"/>
    <col min="15113" max="15113" width="10.5703125" customWidth="1"/>
    <col min="15114" max="15114" width="11.140625" customWidth="1"/>
    <col min="15356" max="15356" width="7.140625" customWidth="1"/>
    <col min="15357" max="15357" width="7" customWidth="1"/>
    <col min="15358" max="15358" width="6.42578125" customWidth="1"/>
    <col min="15359" max="15359" width="2.42578125" customWidth="1"/>
    <col min="15360" max="15360" width="7.140625" customWidth="1"/>
    <col min="15361" max="15361" width="1.7109375" customWidth="1"/>
    <col min="15362" max="15362" width="12" customWidth="1"/>
    <col min="15363" max="15365" width="15.5703125" bestFit="1" customWidth="1"/>
    <col min="15366" max="15366" width="13.28515625" customWidth="1"/>
    <col min="15367" max="15367" width="14" customWidth="1"/>
    <col min="15368" max="15368" width="20.28515625" bestFit="1" customWidth="1"/>
    <col min="15369" max="15369" width="10.5703125" customWidth="1"/>
    <col min="15370" max="15370" width="11.140625" customWidth="1"/>
    <col min="15612" max="15612" width="7.140625" customWidth="1"/>
    <col min="15613" max="15613" width="7" customWidth="1"/>
    <col min="15614" max="15614" width="6.42578125" customWidth="1"/>
    <col min="15615" max="15615" width="2.42578125" customWidth="1"/>
    <col min="15616" max="15616" width="7.140625" customWidth="1"/>
    <col min="15617" max="15617" width="1.7109375" customWidth="1"/>
    <col min="15618" max="15618" width="12" customWidth="1"/>
    <col min="15619" max="15621" width="15.5703125" bestFit="1" customWidth="1"/>
    <col min="15622" max="15622" width="13.28515625" customWidth="1"/>
    <col min="15623" max="15623" width="14" customWidth="1"/>
    <col min="15624" max="15624" width="20.28515625" bestFit="1" customWidth="1"/>
    <col min="15625" max="15625" width="10.5703125" customWidth="1"/>
    <col min="15626" max="15626" width="11.140625" customWidth="1"/>
    <col min="15868" max="15868" width="7.140625" customWidth="1"/>
    <col min="15869" max="15869" width="7" customWidth="1"/>
    <col min="15870" max="15870" width="6.42578125" customWidth="1"/>
    <col min="15871" max="15871" width="2.42578125" customWidth="1"/>
    <col min="15872" max="15872" width="7.140625" customWidth="1"/>
    <col min="15873" max="15873" width="1.7109375" customWidth="1"/>
    <col min="15874" max="15874" width="12" customWidth="1"/>
    <col min="15875" max="15877" width="15.5703125" bestFit="1" customWidth="1"/>
    <col min="15878" max="15878" width="13.28515625" customWidth="1"/>
    <col min="15879" max="15879" width="14" customWidth="1"/>
    <col min="15880" max="15880" width="20.28515625" bestFit="1" customWidth="1"/>
    <col min="15881" max="15881" width="10.5703125" customWidth="1"/>
    <col min="15882" max="15882" width="11.140625" customWidth="1"/>
    <col min="16124" max="16124" width="7.140625" customWidth="1"/>
    <col min="16125" max="16125" width="7" customWidth="1"/>
    <col min="16126" max="16126" width="6.42578125" customWidth="1"/>
    <col min="16127" max="16127" width="2.42578125" customWidth="1"/>
    <col min="16128" max="16128" width="7.140625" customWidth="1"/>
    <col min="16129" max="16129" width="1.7109375" customWidth="1"/>
    <col min="16130" max="16130" width="12" customWidth="1"/>
    <col min="16131" max="16133" width="15.5703125" bestFit="1" customWidth="1"/>
    <col min="16134" max="16134" width="13.28515625" customWidth="1"/>
    <col min="16135" max="16135" width="14" customWidth="1"/>
    <col min="16136" max="16136" width="20.28515625" bestFit="1" customWidth="1"/>
    <col min="16137" max="16137" width="10.5703125" customWidth="1"/>
    <col min="16138" max="16138" width="11.140625" customWidth="1"/>
  </cols>
  <sheetData>
    <row r="1" spans="1:12" ht="15.75">
      <c r="A1" s="12" t="s">
        <v>3</v>
      </c>
      <c r="E1" t="s">
        <v>106</v>
      </c>
    </row>
    <row r="2" spans="1:12" ht="15.75">
      <c r="B2" s="12"/>
      <c r="C2" s="12"/>
      <c r="D2" s="12"/>
      <c r="E2" s="12"/>
      <c r="F2" s="12"/>
      <c r="G2" s="12"/>
      <c r="H2" s="12"/>
      <c r="I2" s="12"/>
      <c r="J2" s="12"/>
    </row>
    <row r="3" spans="1:12" s="8" customFormat="1" ht="57.6" customHeight="1">
      <c r="A3" s="47" t="s">
        <v>47</v>
      </c>
      <c r="B3" s="47"/>
      <c r="C3" s="47"/>
      <c r="D3" s="17" t="s">
        <v>48</v>
      </c>
      <c r="E3" s="48" t="s">
        <v>57</v>
      </c>
      <c r="F3" s="48"/>
      <c r="G3" s="48"/>
      <c r="H3" s="49" t="s">
        <v>90</v>
      </c>
      <c r="I3" s="50"/>
      <c r="K3" s="51" t="s">
        <v>54</v>
      </c>
      <c r="L3" s="51"/>
    </row>
    <row r="4" spans="1:12" s="3" customFormat="1" ht="62.25" customHeight="1">
      <c r="A4" s="13" t="s">
        <v>0</v>
      </c>
      <c r="B4" s="13" t="s">
        <v>1</v>
      </c>
      <c r="C4" s="13" t="s">
        <v>2</v>
      </c>
      <c r="D4" s="14">
        <v>100</v>
      </c>
      <c r="E4" s="15" t="s">
        <v>51</v>
      </c>
      <c r="F4" s="15" t="s">
        <v>52</v>
      </c>
      <c r="G4" s="15" t="s">
        <v>53</v>
      </c>
      <c r="H4" s="15" t="s">
        <v>50</v>
      </c>
      <c r="I4" s="15" t="s">
        <v>49</v>
      </c>
      <c r="J4" s="2"/>
      <c r="K4" s="2" t="s">
        <v>56</v>
      </c>
      <c r="L4" s="1" t="s">
        <v>55</v>
      </c>
    </row>
    <row r="5" spans="1:12">
      <c r="A5" s="16">
        <v>0</v>
      </c>
      <c r="B5" s="16"/>
      <c r="C5" s="16">
        <f>SIN(B5)</f>
        <v>0</v>
      </c>
      <c r="D5" s="16"/>
      <c r="E5" s="16"/>
      <c r="F5" s="16"/>
      <c r="G5" s="16"/>
      <c r="H5" s="16"/>
      <c r="I5" s="16"/>
      <c r="K5">
        <v>1</v>
      </c>
      <c r="L5" t="s">
        <v>110</v>
      </c>
    </row>
    <row r="6" spans="1:12">
      <c r="A6" s="16">
        <v>15</v>
      </c>
      <c r="B6" s="16">
        <v>10</v>
      </c>
      <c r="C6" s="16">
        <v>75</v>
      </c>
      <c r="D6" s="16"/>
      <c r="E6" s="42">
        <f>C6/10</f>
        <v>7.5</v>
      </c>
      <c r="F6" s="16"/>
      <c r="G6" s="16"/>
      <c r="H6" s="16">
        <f>SIN(A6*PI()/180)</f>
        <v>0.25881904510252074</v>
      </c>
      <c r="I6" s="16">
        <f>MIN(SIN(A6*PI()/180),SIN(B6*PI()/180),SIN(C6*PI()/180))</f>
        <v>0.17364817766693033</v>
      </c>
      <c r="K6">
        <v>2</v>
      </c>
      <c r="L6" t="s">
        <v>111</v>
      </c>
    </row>
    <row r="7" spans="1:12">
      <c r="A7" s="16">
        <v>20</v>
      </c>
      <c r="B7" s="16">
        <v>30</v>
      </c>
      <c r="C7" s="16">
        <v>90</v>
      </c>
      <c r="D7" s="16"/>
      <c r="E7" s="42">
        <f t="shared" ref="E7:E21" si="0">C7/10</f>
        <v>9</v>
      </c>
      <c r="F7" s="16"/>
      <c r="G7" s="16"/>
      <c r="H7" s="16">
        <f t="shared" ref="H7:H21" si="1">SIN(A7*PI()/180)</f>
        <v>0.34202014332566871</v>
      </c>
      <c r="I7" s="16">
        <f t="shared" ref="I7:I21" si="2">MIN(SIN(A7*PI()/180),SIN(B7*PI()/180),SIN(C7*PI()/180))</f>
        <v>0.34202014332566871</v>
      </c>
      <c r="K7">
        <v>3</v>
      </c>
      <c r="L7" t="s">
        <v>109</v>
      </c>
    </row>
    <row r="8" spans="1:12">
      <c r="A8" s="16">
        <v>25</v>
      </c>
      <c r="B8" s="16">
        <v>75</v>
      </c>
      <c r="C8" s="16">
        <v>105</v>
      </c>
      <c r="D8" s="16"/>
      <c r="E8" s="42">
        <f t="shared" si="0"/>
        <v>10.5</v>
      </c>
      <c r="F8" s="16"/>
      <c r="G8" s="16"/>
      <c r="H8" s="16">
        <f t="shared" si="1"/>
        <v>0.42261826174069944</v>
      </c>
      <c r="I8" s="16">
        <f t="shared" si="2"/>
        <v>0.42261826174069944</v>
      </c>
      <c r="K8">
        <v>4</v>
      </c>
      <c r="L8" t="s">
        <v>108</v>
      </c>
    </row>
    <row r="9" spans="1:12">
      <c r="A9" s="16">
        <v>30</v>
      </c>
      <c r="B9" s="16">
        <v>16</v>
      </c>
      <c r="C9" s="16">
        <v>120</v>
      </c>
      <c r="D9" s="16"/>
      <c r="E9" s="42">
        <f t="shared" si="0"/>
        <v>12</v>
      </c>
      <c r="F9" s="16"/>
      <c r="G9" s="16"/>
      <c r="H9" s="16">
        <f t="shared" si="1"/>
        <v>0.49999999999999994</v>
      </c>
      <c r="I9" s="16">
        <f t="shared" si="2"/>
        <v>0.27563735581699916</v>
      </c>
      <c r="K9">
        <v>5</v>
      </c>
      <c r="L9" t="s">
        <v>107</v>
      </c>
    </row>
    <row r="10" spans="1:12">
      <c r="A10" s="16">
        <v>35</v>
      </c>
      <c r="B10" s="16">
        <v>18</v>
      </c>
      <c r="C10" s="16">
        <v>135</v>
      </c>
      <c r="D10" s="16"/>
      <c r="E10" s="42">
        <f t="shared" si="0"/>
        <v>13.5</v>
      </c>
      <c r="F10" s="16"/>
      <c r="G10" s="16"/>
      <c r="H10" s="16">
        <f t="shared" si="1"/>
        <v>0.57357643635104605</v>
      </c>
      <c r="I10" s="16">
        <f t="shared" si="2"/>
        <v>0.3090169943749474</v>
      </c>
      <c r="K10">
        <v>6</v>
      </c>
    </row>
    <row r="11" spans="1:12">
      <c r="A11" s="16">
        <v>40</v>
      </c>
      <c r="B11" s="16">
        <v>20</v>
      </c>
      <c r="C11" s="16">
        <v>150</v>
      </c>
      <c r="D11" s="16"/>
      <c r="E11" s="42">
        <f t="shared" si="0"/>
        <v>15</v>
      </c>
      <c r="F11" s="16"/>
      <c r="G11" s="16"/>
      <c r="H11" s="16">
        <f t="shared" si="1"/>
        <v>0.64278760968653925</v>
      </c>
      <c r="I11" s="16">
        <f t="shared" si="2"/>
        <v>0.34202014332566871</v>
      </c>
      <c r="K11">
        <v>7</v>
      </c>
    </row>
    <row r="12" spans="1:12">
      <c r="A12" s="16">
        <v>45</v>
      </c>
      <c r="B12" s="16">
        <v>80</v>
      </c>
      <c r="C12" s="16">
        <v>1</v>
      </c>
      <c r="D12" s="16"/>
      <c r="E12" s="42">
        <f t="shared" si="0"/>
        <v>0.1</v>
      </c>
      <c r="F12" s="16"/>
      <c r="G12" s="16"/>
      <c r="H12" s="16">
        <f t="shared" si="1"/>
        <v>0.70710678118654746</v>
      </c>
      <c r="I12" s="16">
        <f t="shared" si="2"/>
        <v>1.7452406437283512E-2</v>
      </c>
      <c r="K12">
        <v>8</v>
      </c>
    </row>
    <row r="13" spans="1:12">
      <c r="A13" s="16">
        <v>50</v>
      </c>
      <c r="B13" s="16">
        <v>24</v>
      </c>
      <c r="C13" s="16">
        <v>180</v>
      </c>
      <c r="D13" s="16"/>
      <c r="E13" s="42">
        <f t="shared" si="0"/>
        <v>18</v>
      </c>
      <c r="F13" s="16"/>
      <c r="G13" s="16"/>
      <c r="H13" s="16">
        <f t="shared" si="1"/>
        <v>0.76604444311897801</v>
      </c>
      <c r="I13" s="16">
        <f t="shared" si="2"/>
        <v>1.22514845490862E-16</v>
      </c>
      <c r="K13">
        <v>9</v>
      </c>
    </row>
    <row r="14" spans="1:12">
      <c r="A14" s="16">
        <v>55</v>
      </c>
      <c r="B14" s="16">
        <v>26</v>
      </c>
      <c r="C14" s="16">
        <v>195</v>
      </c>
      <c r="D14" s="16"/>
      <c r="E14" s="42">
        <f t="shared" si="0"/>
        <v>19.5</v>
      </c>
      <c r="F14" s="16"/>
      <c r="G14" s="16"/>
      <c r="H14" s="16">
        <f t="shared" si="1"/>
        <v>0.8191520442889918</v>
      </c>
      <c r="I14" s="16">
        <f t="shared" si="2"/>
        <v>-0.25881904510252035</v>
      </c>
      <c r="K14">
        <v>10</v>
      </c>
    </row>
    <row r="15" spans="1:12">
      <c r="A15" s="16">
        <v>60</v>
      </c>
      <c r="B15" s="16">
        <v>28</v>
      </c>
      <c r="C15" s="16">
        <v>210</v>
      </c>
      <c r="D15" s="16"/>
      <c r="E15" s="42">
        <f t="shared" si="0"/>
        <v>21</v>
      </c>
      <c r="F15" s="16"/>
      <c r="G15" s="16"/>
      <c r="H15" s="16">
        <f t="shared" si="1"/>
        <v>0.8660254037844386</v>
      </c>
      <c r="I15" s="16">
        <f t="shared" si="2"/>
        <v>-0.50000000000000011</v>
      </c>
    </row>
    <row r="16" spans="1:12">
      <c r="A16" s="16">
        <v>65</v>
      </c>
      <c r="B16" s="16">
        <v>45</v>
      </c>
      <c r="C16" s="16">
        <v>225</v>
      </c>
      <c r="D16" s="16"/>
      <c r="E16" s="42">
        <f t="shared" si="0"/>
        <v>22.5</v>
      </c>
      <c r="F16" s="16"/>
      <c r="G16" s="16"/>
      <c r="H16" s="16">
        <f t="shared" si="1"/>
        <v>0.90630778703664994</v>
      </c>
      <c r="I16" s="16">
        <f t="shared" si="2"/>
        <v>-0.70710678118654746</v>
      </c>
    </row>
    <row r="17" spans="1:9">
      <c r="A17" s="16">
        <v>70</v>
      </c>
      <c r="B17" s="16">
        <v>32</v>
      </c>
      <c r="C17" s="16">
        <v>240</v>
      </c>
      <c r="D17" s="16"/>
      <c r="E17" s="42">
        <f t="shared" si="0"/>
        <v>24</v>
      </c>
      <c r="F17" s="16"/>
      <c r="G17" s="16"/>
      <c r="H17" s="16">
        <f t="shared" si="1"/>
        <v>0.93969262078590832</v>
      </c>
      <c r="I17" s="16">
        <f t="shared" si="2"/>
        <v>-0.86602540378443837</v>
      </c>
    </row>
    <row r="18" spans="1:9">
      <c r="A18" s="16">
        <v>75</v>
      </c>
      <c r="B18" s="16">
        <v>60</v>
      </c>
      <c r="C18" s="16">
        <v>255</v>
      </c>
      <c r="D18" s="16"/>
      <c r="E18" s="42">
        <f t="shared" si="0"/>
        <v>25.5</v>
      </c>
      <c r="F18" s="16"/>
      <c r="G18" s="16"/>
      <c r="H18" s="16">
        <f t="shared" si="1"/>
        <v>0.96592582628906831</v>
      </c>
      <c r="I18" s="16">
        <f t="shared" si="2"/>
        <v>-0.96592582628906831</v>
      </c>
    </row>
    <row r="19" spans="1:9">
      <c r="A19" s="16">
        <v>80</v>
      </c>
      <c r="B19" s="16">
        <v>36</v>
      </c>
      <c r="C19" s="16">
        <v>270</v>
      </c>
      <c r="D19" s="16"/>
      <c r="E19" s="42">
        <f t="shared" si="0"/>
        <v>27</v>
      </c>
      <c r="F19" s="16"/>
      <c r="G19" s="16"/>
      <c r="H19" s="16">
        <f t="shared" si="1"/>
        <v>0.98480775301220802</v>
      </c>
      <c r="I19" s="16">
        <f t="shared" si="2"/>
        <v>-1</v>
      </c>
    </row>
    <row r="20" spans="1:9">
      <c r="A20" s="16">
        <v>85</v>
      </c>
      <c r="B20" s="16">
        <v>38</v>
      </c>
      <c r="C20" s="16">
        <v>60</v>
      </c>
      <c r="D20" s="16"/>
      <c r="E20" s="42">
        <f t="shared" si="0"/>
        <v>6</v>
      </c>
      <c r="F20" s="16"/>
      <c r="G20" s="16"/>
      <c r="H20" s="16">
        <f t="shared" si="1"/>
        <v>0.99619469809174555</v>
      </c>
      <c r="I20" s="16">
        <f t="shared" si="2"/>
        <v>0.61566147532565818</v>
      </c>
    </row>
    <row r="21" spans="1:9">
      <c r="A21" s="16">
        <v>90</v>
      </c>
      <c r="B21" s="16">
        <v>40</v>
      </c>
      <c r="C21" s="16">
        <v>300</v>
      </c>
      <c r="D21" s="16"/>
      <c r="E21" s="42">
        <f t="shared" si="0"/>
        <v>30</v>
      </c>
      <c r="F21" s="16"/>
      <c r="G21" s="16"/>
      <c r="H21" s="16">
        <f t="shared" si="1"/>
        <v>1</v>
      </c>
      <c r="I21" s="16">
        <f t="shared" si="2"/>
        <v>-0.8660254037844386</v>
      </c>
    </row>
  </sheetData>
  <mergeCells count="4">
    <mergeCell ref="A3:C3"/>
    <mergeCell ref="E3:G3"/>
    <mergeCell ref="H3:I3"/>
    <mergeCell ref="K3:L3"/>
  </mergeCell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6"/>
  <sheetViews>
    <sheetView workbookViewId="0">
      <selection activeCell="J10" sqref="J10"/>
    </sheetView>
  </sheetViews>
  <sheetFormatPr defaultRowHeight="12.75"/>
  <cols>
    <col min="6" max="6" width="5" customWidth="1"/>
    <col min="7" max="7" width="8.28515625" customWidth="1"/>
    <col min="8" max="8" width="4.85546875" customWidth="1"/>
    <col min="9" max="9" width="20" customWidth="1"/>
    <col min="10" max="10" width="14.85546875" customWidth="1"/>
  </cols>
  <sheetData>
    <row r="1" spans="1:11" ht="15.75">
      <c r="A1" s="11" t="s">
        <v>58</v>
      </c>
    </row>
    <row r="2" spans="1:11">
      <c r="A2" t="s">
        <v>75</v>
      </c>
    </row>
    <row r="9" spans="1:11">
      <c r="A9" s="39" t="s">
        <v>4</v>
      </c>
      <c r="B9" s="39" t="s">
        <v>5</v>
      </c>
      <c r="C9" s="39" t="s">
        <v>6</v>
      </c>
      <c r="D9" s="39" t="s">
        <v>7</v>
      </c>
      <c r="E9" s="39" t="s">
        <v>8</v>
      </c>
      <c r="F9" s="39" t="s">
        <v>9</v>
      </c>
      <c r="G9" s="39" t="s">
        <v>21</v>
      </c>
      <c r="H9" s="39"/>
      <c r="I9" s="39" t="s">
        <v>10</v>
      </c>
      <c r="J9" s="39" t="s">
        <v>11</v>
      </c>
      <c r="K9" s="39" t="s">
        <v>29</v>
      </c>
    </row>
    <row r="10" spans="1:11">
      <c r="A10" s="16" t="s">
        <v>12</v>
      </c>
      <c r="B10" s="16" t="s">
        <v>13</v>
      </c>
      <c r="C10" s="16" t="s">
        <v>14</v>
      </c>
      <c r="D10" s="16" t="s">
        <v>15</v>
      </c>
      <c r="E10" s="16" t="s">
        <v>16</v>
      </c>
      <c r="F10" s="16">
        <v>12</v>
      </c>
      <c r="G10" s="16" t="s">
        <v>22</v>
      </c>
      <c r="H10" s="16"/>
      <c r="I10" s="16" t="str">
        <f>E10&amp;F10 &amp;D10&amp;C10</f>
        <v>Plotní12602 00Brno</v>
      </c>
      <c r="J10" s="16" t="str">
        <f>A10&amp;B10</f>
        <v>AlenaVránová</v>
      </c>
      <c r="K10" s="16" t="str">
        <f>IF(G10=$G$10,"Paní","Pán")</f>
        <v>Paní</v>
      </c>
    </row>
    <row r="11" spans="1:11">
      <c r="A11" s="16" t="s">
        <v>24</v>
      </c>
      <c r="B11" s="16" t="s">
        <v>25</v>
      </c>
      <c r="C11" s="16" t="s">
        <v>26</v>
      </c>
      <c r="D11" s="16" t="s">
        <v>27</v>
      </c>
      <c r="E11" s="16" t="s">
        <v>28</v>
      </c>
      <c r="F11" s="16">
        <v>19</v>
      </c>
      <c r="G11" s="16" t="s">
        <v>23</v>
      </c>
      <c r="H11" s="16"/>
      <c r="I11" s="16" t="str">
        <f t="shared" ref="I11:I14" si="0">E11&amp;F11 &amp;D11&amp;C11</f>
        <v>Žižkova19681 00Vyškov</v>
      </c>
      <c r="J11" s="16" t="str">
        <f t="shared" ref="J11:J14" si="1">A11&amp;B11</f>
        <v>Jan Musil</v>
      </c>
      <c r="K11" s="16" t="str">
        <f t="shared" ref="K11:K12" si="2">IF(G11=$G$10,"Paní","Pan")</f>
        <v>Pan</v>
      </c>
    </row>
    <row r="12" spans="1:11">
      <c r="A12" s="16" t="s">
        <v>59</v>
      </c>
      <c r="B12" s="16" t="s">
        <v>60</v>
      </c>
      <c r="C12" s="16" t="s">
        <v>61</v>
      </c>
      <c r="D12" s="16" t="s">
        <v>62</v>
      </c>
      <c r="E12" s="16" t="s">
        <v>63</v>
      </c>
      <c r="F12" s="16">
        <v>30</v>
      </c>
      <c r="G12" s="16" t="s">
        <v>23</v>
      </c>
      <c r="H12" s="16"/>
      <c r="I12" s="16" t="str">
        <f t="shared" si="0"/>
        <v>Alešova30685 01Hodonín</v>
      </c>
      <c r="J12" s="16" t="str">
        <f t="shared" si="1"/>
        <v>AloisVopršálek</v>
      </c>
      <c r="K12" s="16" t="str">
        <f t="shared" si="2"/>
        <v>Pan</v>
      </c>
    </row>
    <row r="13" spans="1:11">
      <c r="A13" s="16" t="s">
        <v>64</v>
      </c>
      <c r="B13" s="16" t="s">
        <v>65</v>
      </c>
      <c r="C13" s="16" t="s">
        <v>66</v>
      </c>
      <c r="D13" s="16" t="s">
        <v>67</v>
      </c>
      <c r="E13" s="16" t="s">
        <v>68</v>
      </c>
      <c r="F13" s="16">
        <v>3</v>
      </c>
      <c r="G13" s="16" t="s">
        <v>23</v>
      </c>
      <c r="H13" s="16"/>
      <c r="I13" s="16" t="str">
        <f t="shared" si="0"/>
        <v>Bílkova3680 01Boskovice</v>
      </c>
      <c r="J13" s="16" t="str">
        <f t="shared" si="1"/>
        <v>KájaMařík</v>
      </c>
      <c r="K13" s="16" t="str">
        <f>IF(G13=$G$10,"Paní","Pan")</f>
        <v>Pan</v>
      </c>
    </row>
    <row r="14" spans="1:11">
      <c r="A14" s="16" t="s">
        <v>69</v>
      </c>
      <c r="B14" s="16" t="s">
        <v>70</v>
      </c>
      <c r="C14" s="16" t="s">
        <v>71</v>
      </c>
      <c r="D14" s="16" t="s">
        <v>72</v>
      </c>
      <c r="E14" s="16" t="s">
        <v>73</v>
      </c>
      <c r="F14" s="16">
        <v>10</v>
      </c>
      <c r="G14" s="16" t="s">
        <v>22</v>
      </c>
      <c r="H14" s="16"/>
      <c r="I14" s="16" t="str">
        <f t="shared" si="0"/>
        <v>K valu10102 00Praha</v>
      </c>
      <c r="J14" s="16" t="str">
        <f t="shared" si="1"/>
        <v>KarolínaSvětlá</v>
      </c>
      <c r="K14" s="16" t="str">
        <f t="shared" ref="K14" si="3">IF(G14=$G$10,"Paní","Pán")</f>
        <v>Paní</v>
      </c>
    </row>
    <row r="16" spans="1:11">
      <c r="A16" t="s">
        <v>30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8"/>
  <sheetViews>
    <sheetView topLeftCell="A4" workbookViewId="0">
      <selection activeCell="B17" sqref="B17"/>
    </sheetView>
  </sheetViews>
  <sheetFormatPr defaultColWidth="8.85546875" defaultRowHeight="12.75"/>
  <cols>
    <col min="1" max="1" width="20.140625" style="4" customWidth="1"/>
    <col min="2" max="2" width="25.5703125" style="4" customWidth="1"/>
    <col min="3" max="3" width="10.28515625" style="4" customWidth="1"/>
    <col min="4" max="4" width="18.85546875" style="4" customWidth="1"/>
    <col min="5" max="5" width="23.7109375" style="4" hidden="1" customWidth="1"/>
    <col min="6" max="16384" width="8.85546875" style="4"/>
  </cols>
  <sheetData>
    <row r="1" spans="1:9" ht="15.75">
      <c r="A1" s="18" t="s">
        <v>42</v>
      </c>
    </row>
    <row r="2" spans="1:9">
      <c r="A2" s="33" t="s">
        <v>82</v>
      </c>
    </row>
    <row r="3" spans="1:9">
      <c r="A3" s="33" t="s">
        <v>83</v>
      </c>
    </row>
    <row r="4" spans="1:9">
      <c r="A4" s="4" t="s">
        <v>85</v>
      </c>
    </row>
    <row r="5" spans="1:9">
      <c r="A5" s="4" t="s">
        <v>86</v>
      </c>
    </row>
    <row r="6" spans="1:9">
      <c r="A6" s="4" t="s">
        <v>87</v>
      </c>
    </row>
    <row r="7" spans="1:9">
      <c r="A7" s="4" t="s">
        <v>88</v>
      </c>
    </row>
    <row r="10" spans="1:9">
      <c r="A10" s="4" t="s">
        <v>79</v>
      </c>
    </row>
    <row r="11" spans="1:9" ht="37.9" customHeight="1">
      <c r="A11" s="27"/>
      <c r="B11" s="29"/>
      <c r="E11" s="19" t="s">
        <v>97</v>
      </c>
    </row>
    <row r="12" spans="1:9">
      <c r="A12" s="27" t="s">
        <v>17</v>
      </c>
      <c r="B12" s="28">
        <f ca="1">TODAY()</f>
        <v>41560</v>
      </c>
      <c r="E12" s="20">
        <f ca="1">B12</f>
        <v>41560</v>
      </c>
    </row>
    <row r="13" spans="1:9">
      <c r="A13" s="27" t="s">
        <v>18</v>
      </c>
      <c r="B13" s="30">
        <f ca="1">NOW()</f>
        <v>41560.871541666667</v>
      </c>
      <c r="E13" s="22">
        <f ca="1">B13</f>
        <v>41560.871541666667</v>
      </c>
      <c r="I13" s="4" t="s">
        <v>84</v>
      </c>
    </row>
    <row r="14" spans="1:9">
      <c r="B14" s="21"/>
      <c r="E14" s="21"/>
    </row>
    <row r="16" spans="1:9">
      <c r="A16" s="27" t="s">
        <v>19</v>
      </c>
      <c r="B16" s="28">
        <v>33752</v>
      </c>
      <c r="C16" s="31"/>
      <c r="E16" s="23">
        <f>$B$16</f>
        <v>33752</v>
      </c>
    </row>
    <row r="17" spans="1:5">
      <c r="A17" s="27" t="s">
        <v>20</v>
      </c>
      <c r="B17" s="28"/>
      <c r="C17" s="31" t="s">
        <v>77</v>
      </c>
      <c r="E17" s="40">
        <f>$B$16</f>
        <v>33752</v>
      </c>
    </row>
    <row r="18" spans="1:5">
      <c r="A18" s="27"/>
      <c r="B18" s="27" t="str">
        <f>TEXT(,"dddd")</f>
        <v>sobota</v>
      </c>
      <c r="C18" s="31" t="s">
        <v>78</v>
      </c>
      <c r="E18" s="24">
        <f>$B$16</f>
        <v>33752</v>
      </c>
    </row>
    <row r="21" spans="1:5">
      <c r="A21" s="27" t="s">
        <v>76</v>
      </c>
      <c r="B21" s="32"/>
      <c r="E21" s="38">
        <f>B21</f>
        <v>0</v>
      </c>
    </row>
    <row r="22" spans="1:5">
      <c r="B22" s="25"/>
      <c r="E22" s="26"/>
    </row>
    <row r="24" spans="1:5">
      <c r="A24" s="36" t="s">
        <v>80</v>
      </c>
      <c r="B24" s="37"/>
    </row>
    <row r="25" spans="1:5" ht="79.150000000000006" customHeight="1">
      <c r="A25" s="34" t="s">
        <v>81</v>
      </c>
      <c r="B25" s="35"/>
    </row>
    <row r="28" spans="1:5">
      <c r="A28" s="4" t="s">
        <v>30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W52"/>
  <sheetViews>
    <sheetView topLeftCell="G4" workbookViewId="0">
      <selection activeCell="P9" sqref="P9"/>
    </sheetView>
  </sheetViews>
  <sheetFormatPr defaultRowHeight="12.75"/>
  <cols>
    <col min="1" max="1" width="2.7109375" style="4" customWidth="1"/>
    <col min="2" max="5" width="8.85546875" style="4"/>
    <col min="6" max="6" width="5.7109375" style="4" customWidth="1"/>
    <col min="7" max="7" width="8.85546875" style="4"/>
    <col min="8" max="8" width="4.28515625" style="4" customWidth="1"/>
    <col min="9" max="9" width="8.85546875" style="4"/>
    <col min="10" max="10" width="9" style="4" customWidth="1"/>
    <col min="11" max="11" width="11.28515625" style="4" customWidth="1"/>
    <col min="12" max="12" width="14" style="7" customWidth="1"/>
    <col min="13" max="13" width="8.85546875" style="5"/>
    <col min="20" max="20" width="10.7109375" bestFit="1" customWidth="1"/>
    <col min="22" max="22" width="13.85546875" bestFit="1" customWidth="1"/>
    <col min="23" max="23" width="32.85546875" bestFit="1" customWidth="1"/>
  </cols>
  <sheetData>
    <row r="1" spans="1:23" ht="19.5">
      <c r="A1" s="6" t="s">
        <v>36</v>
      </c>
    </row>
    <row r="2" spans="1:23">
      <c r="A2" s="4" t="s">
        <v>37</v>
      </c>
      <c r="B2" s="4" t="s">
        <v>41</v>
      </c>
    </row>
    <row r="4" spans="1:23">
      <c r="A4" s="4" t="s">
        <v>38</v>
      </c>
      <c r="B4" s="4" t="s">
        <v>93</v>
      </c>
    </row>
    <row r="5" spans="1:23">
      <c r="A5" s="26"/>
      <c r="B5" s="4" t="s">
        <v>94</v>
      </c>
      <c r="C5" s="26"/>
      <c r="D5" s="26"/>
      <c r="E5" s="26"/>
      <c r="F5" s="26"/>
      <c r="G5" s="26"/>
      <c r="H5" s="26"/>
      <c r="I5" s="26"/>
      <c r="J5" s="26"/>
      <c r="K5" s="26"/>
    </row>
    <row r="6" spans="1:23">
      <c r="B6" s="4" t="s">
        <v>95</v>
      </c>
    </row>
    <row r="7" spans="1:23">
      <c r="A7" s="26"/>
      <c r="B7" s="4" t="s">
        <v>96</v>
      </c>
      <c r="C7" s="26"/>
      <c r="D7" s="26"/>
      <c r="E7" s="26"/>
      <c r="F7" s="26"/>
      <c r="G7" s="26"/>
      <c r="H7" s="26"/>
      <c r="I7" s="26"/>
      <c r="J7" s="26"/>
      <c r="K7" s="26"/>
      <c r="N7" s="52" t="s">
        <v>112</v>
      </c>
      <c r="O7" s="52"/>
      <c r="P7" s="52"/>
      <c r="Q7" s="52"/>
      <c r="R7" s="52"/>
      <c r="T7" t="s">
        <v>113</v>
      </c>
      <c r="V7" t="s">
        <v>114</v>
      </c>
      <c r="W7" s="45" t="s">
        <v>115</v>
      </c>
    </row>
    <row r="8" spans="1:23" ht="16.5">
      <c r="N8" s="44">
        <f ca="1">RAND()*100</f>
        <v>44.394218651723818</v>
      </c>
      <c r="O8" s="44">
        <f ca="1">RAND()*100</f>
        <v>74.152865027010151</v>
      </c>
      <c r="P8" s="44">
        <f ca="1">RAND()*100</f>
        <v>22.562784715272819</v>
      </c>
      <c r="Q8" s="44">
        <f ca="1">RAND()*100</f>
        <v>20.308889334441325</v>
      </c>
      <c r="R8" s="44">
        <f ca="1">RAND()*100</f>
        <v>86.615580942645451</v>
      </c>
      <c r="T8" s="46">
        <f ca="1">SUM(N8:S8)</f>
        <v>248.03433867109356</v>
      </c>
      <c r="V8" t="str">
        <f ca="1">IF(T8&gt;200,"větší než 200","menší než 200")</f>
        <v>větší než 200</v>
      </c>
      <c r="W8">
        <f ca="1">COUNTIF(N8:R8,"&lt;50")</f>
        <v>3</v>
      </c>
    </row>
    <row r="9" spans="1:23" ht="16.5">
      <c r="A9" s="4" t="s">
        <v>89</v>
      </c>
      <c r="N9" s="44">
        <f t="shared" ref="N9:R17" ca="1" si="0">RAND()*100</f>
        <v>11.769959290695976</v>
      </c>
      <c r="O9" s="44">
        <f t="shared" ca="1" si="0"/>
        <v>50.455171024534273</v>
      </c>
      <c r="P9" s="44">
        <f t="shared" ca="1" si="0"/>
        <v>13.064280824210073</v>
      </c>
      <c r="Q9" s="44">
        <f t="shared" ca="1" si="0"/>
        <v>0.25783724069583513</v>
      </c>
      <c r="R9" s="44">
        <f t="shared" ca="1" si="0"/>
        <v>93.081829668064401</v>
      </c>
      <c r="T9" s="46">
        <f t="shared" ref="T9:T17" ca="1" si="1">SUM(N9:S9)</f>
        <v>168.62907804820054</v>
      </c>
      <c r="V9" t="str">
        <f t="shared" ref="V9:V17" ca="1" si="2">IF(T9&gt;200,"větší než 200","menší než 200")</f>
        <v>menší než 200</v>
      </c>
      <c r="W9">
        <f t="shared" ref="W9:W17" ca="1" si="3">COUNTIF(N9:R9,"&lt;50")</f>
        <v>3</v>
      </c>
    </row>
    <row r="10" spans="1:23" ht="16.5">
      <c r="N10" s="44">
        <f t="shared" ca="1" si="0"/>
        <v>71.264299963347867</v>
      </c>
      <c r="O10" s="44">
        <f t="shared" ca="1" si="0"/>
        <v>29.374554985924494</v>
      </c>
      <c r="P10" s="44">
        <f t="shared" ca="1" si="0"/>
        <v>54.359479943439922</v>
      </c>
      <c r="Q10" s="44">
        <f t="shared" ca="1" si="0"/>
        <v>52.159578101484257</v>
      </c>
      <c r="R10" s="44">
        <f t="shared" ca="1" si="0"/>
        <v>66.459407515543177</v>
      </c>
      <c r="T10" s="46">
        <f t="shared" ca="1" si="1"/>
        <v>273.61732050973967</v>
      </c>
      <c r="V10" t="str">
        <f t="shared" ca="1" si="2"/>
        <v>větší než 200</v>
      </c>
      <c r="W10">
        <f t="shared" ca="1" si="3"/>
        <v>1</v>
      </c>
    </row>
    <row r="11" spans="1:23" ht="16.5">
      <c r="N11" s="44">
        <f t="shared" ca="1" si="0"/>
        <v>73.232642146998032</v>
      </c>
      <c r="O11" s="44">
        <f t="shared" ca="1" si="0"/>
        <v>63.19151389127218</v>
      </c>
      <c r="P11" s="44">
        <f t="shared" ca="1" si="0"/>
        <v>42.740067013624738</v>
      </c>
      <c r="Q11" s="44">
        <f t="shared" ca="1" si="0"/>
        <v>56.737367249317174</v>
      </c>
      <c r="R11" s="44">
        <f t="shared" ca="1" si="0"/>
        <v>43.860039784614727</v>
      </c>
      <c r="T11" s="46">
        <f t="shared" ca="1" si="1"/>
        <v>279.76163008582688</v>
      </c>
      <c r="V11" t="str">
        <f t="shared" ca="1" si="2"/>
        <v>větší než 200</v>
      </c>
      <c r="W11">
        <f t="shared" ca="1" si="3"/>
        <v>2</v>
      </c>
    </row>
    <row r="12" spans="1:23" ht="16.5">
      <c r="N12" s="44">
        <f t="shared" ca="1" si="0"/>
        <v>26.483336522127043</v>
      </c>
      <c r="O12" s="44">
        <f t="shared" ca="1" si="0"/>
        <v>48.42942299041222</v>
      </c>
      <c r="P12" s="44">
        <f t="shared" ca="1" si="0"/>
        <v>90.301023763877424</v>
      </c>
      <c r="Q12" s="44">
        <f t="shared" ca="1" si="0"/>
        <v>62.163232637821423</v>
      </c>
      <c r="R12" s="44">
        <f t="shared" ca="1" si="0"/>
        <v>81.947491289158151</v>
      </c>
      <c r="T12" s="46">
        <f t="shared" ca="1" si="1"/>
        <v>309.32450720339625</v>
      </c>
      <c r="V12" t="str">
        <f t="shared" ca="1" si="2"/>
        <v>větší než 200</v>
      </c>
      <c r="W12">
        <f t="shared" ca="1" si="3"/>
        <v>2</v>
      </c>
    </row>
    <row r="13" spans="1:23" ht="16.5">
      <c r="N13" s="44">
        <f t="shared" ca="1" si="0"/>
        <v>27.098152304097599</v>
      </c>
      <c r="O13" s="44">
        <f t="shared" ca="1" si="0"/>
        <v>91.339614301161106</v>
      </c>
      <c r="P13" s="44">
        <f t="shared" ca="1" si="0"/>
        <v>35.002429166390229</v>
      </c>
      <c r="Q13" s="44">
        <f t="shared" ca="1" si="0"/>
        <v>77.561080111486817</v>
      </c>
      <c r="R13" s="44">
        <f t="shared" ca="1" si="0"/>
        <v>17.197344296459427</v>
      </c>
      <c r="T13" s="46">
        <f t="shared" ca="1" si="1"/>
        <v>248.19862017959517</v>
      </c>
      <c r="V13" t="str">
        <f t="shared" ca="1" si="2"/>
        <v>větší než 200</v>
      </c>
      <c r="W13">
        <f t="shared" ca="1" si="3"/>
        <v>3</v>
      </c>
    </row>
    <row r="14" spans="1:23" ht="16.5">
      <c r="N14" s="44">
        <f t="shared" ca="1" si="0"/>
        <v>77.534211109755262</v>
      </c>
      <c r="O14" s="44">
        <f t="shared" ca="1" si="0"/>
        <v>68.919942488854687</v>
      </c>
      <c r="P14" s="44">
        <f t="shared" ca="1" si="0"/>
        <v>80.360660480635843</v>
      </c>
      <c r="Q14" s="44">
        <f t="shared" ca="1" si="0"/>
        <v>81.831065750686022</v>
      </c>
      <c r="R14" s="44">
        <f t="shared" ca="1" si="0"/>
        <v>83.065440615076852</v>
      </c>
      <c r="T14" s="46">
        <f t="shared" ca="1" si="1"/>
        <v>391.71132044500865</v>
      </c>
      <c r="V14" t="str">
        <f t="shared" ca="1" si="2"/>
        <v>větší než 200</v>
      </c>
      <c r="W14">
        <f t="shared" ca="1" si="3"/>
        <v>0</v>
      </c>
    </row>
    <row r="15" spans="1:23" ht="16.5">
      <c r="N15" s="44">
        <f t="shared" ca="1" si="0"/>
        <v>78.974839693347064</v>
      </c>
      <c r="O15" s="44">
        <f t="shared" ca="1" si="0"/>
        <v>75.193665122398158</v>
      </c>
      <c r="P15" s="44">
        <f t="shared" ca="1" si="0"/>
        <v>42.816752746918411</v>
      </c>
      <c r="Q15" s="44">
        <f t="shared" ca="1" si="0"/>
        <v>70.587698162508246</v>
      </c>
      <c r="R15" s="44">
        <f t="shared" ca="1" si="0"/>
        <v>48.412620679540993</v>
      </c>
      <c r="T15" s="46">
        <f t="shared" ca="1" si="1"/>
        <v>315.9855764047129</v>
      </c>
      <c r="V15" t="str">
        <f t="shared" ca="1" si="2"/>
        <v>větší než 200</v>
      </c>
      <c r="W15">
        <f t="shared" ca="1" si="3"/>
        <v>2</v>
      </c>
    </row>
    <row r="16" spans="1:23" ht="16.5">
      <c r="N16" s="44">
        <f t="shared" ca="1" si="0"/>
        <v>84.251503958200132</v>
      </c>
      <c r="O16" s="44">
        <f t="shared" ca="1" si="0"/>
        <v>15.756003269780594</v>
      </c>
      <c r="P16" s="44">
        <f t="shared" ca="1" si="0"/>
        <v>59.263611014518247</v>
      </c>
      <c r="Q16" s="44">
        <f t="shared" ca="1" si="0"/>
        <v>46.802451518003529</v>
      </c>
      <c r="R16" s="44">
        <f t="shared" ca="1" si="0"/>
        <v>31.716080599312058</v>
      </c>
      <c r="T16" s="46">
        <f t="shared" ca="1" si="1"/>
        <v>237.78965035981454</v>
      </c>
      <c r="V16" t="str">
        <f t="shared" ca="1" si="2"/>
        <v>větší než 200</v>
      </c>
      <c r="W16">
        <f t="shared" ca="1" si="3"/>
        <v>3</v>
      </c>
    </row>
    <row r="17" spans="14:23" ht="16.5">
      <c r="N17" s="44">
        <f t="shared" ca="1" si="0"/>
        <v>91.815698240878959</v>
      </c>
      <c r="O17" s="44">
        <f t="shared" ca="1" si="0"/>
        <v>85.845665993207376</v>
      </c>
      <c r="P17" s="44">
        <f t="shared" ca="1" si="0"/>
        <v>86.036376216338255</v>
      </c>
      <c r="Q17" s="44">
        <f t="shared" ca="1" si="0"/>
        <v>5.6767325819175207</v>
      </c>
      <c r="R17" s="44">
        <f t="shared" ca="1" si="0"/>
        <v>46.840316550580965</v>
      </c>
      <c r="T17" s="46">
        <f t="shared" ca="1" si="1"/>
        <v>316.21478958292306</v>
      </c>
      <c r="V17" t="str">
        <f t="shared" ca="1" si="2"/>
        <v>větší než 200</v>
      </c>
      <c r="W17">
        <f t="shared" ca="1" si="3"/>
        <v>2</v>
      </c>
    </row>
    <row r="18" spans="14:23" ht="16.5">
      <c r="N18" s="43"/>
    </row>
    <row r="37" spans="1:11">
      <c r="A37" s="4" t="s">
        <v>98</v>
      </c>
      <c r="B37" s="4" t="s">
        <v>40</v>
      </c>
    </row>
    <row r="38" spans="1:11">
      <c r="B38" s="4" t="s">
        <v>91</v>
      </c>
    </row>
    <row r="39" spans="1:11">
      <c r="B39" s="4" t="s">
        <v>92</v>
      </c>
    </row>
    <row r="41" spans="1:11">
      <c r="A41" s="4" t="s">
        <v>39</v>
      </c>
      <c r="B41" s="4" t="s">
        <v>102</v>
      </c>
    </row>
    <row r="42" spans="1:11">
      <c r="A42" s="26"/>
      <c r="B42" s="26" t="s">
        <v>103</v>
      </c>
      <c r="C42" s="26"/>
      <c r="D42" s="26"/>
      <c r="E42" s="26"/>
      <c r="F42" s="26"/>
      <c r="G42" s="26"/>
      <c r="H42" s="26"/>
      <c r="I42" s="26"/>
      <c r="J42" s="26"/>
      <c r="K42" s="26"/>
    </row>
    <row r="43" spans="1:11">
      <c r="A43" s="26"/>
      <c r="B43" s="26" t="s">
        <v>104</v>
      </c>
      <c r="C43" s="26"/>
      <c r="D43" s="26"/>
      <c r="E43" s="26"/>
      <c r="F43" s="26"/>
      <c r="G43" s="26"/>
      <c r="H43" s="26"/>
      <c r="I43" s="26"/>
      <c r="J43" s="26"/>
      <c r="K43" s="26"/>
    </row>
    <row r="44" spans="1:11">
      <c r="A44" s="26"/>
      <c r="B44" s="26" t="s">
        <v>105</v>
      </c>
      <c r="C44" s="26"/>
      <c r="D44" s="26"/>
      <c r="E44" s="26"/>
      <c r="F44" s="26"/>
      <c r="G44" s="26"/>
      <c r="H44" s="26"/>
      <c r="I44" s="26"/>
      <c r="J44" s="26"/>
      <c r="K44" s="26"/>
    </row>
    <row r="45" spans="1:11">
      <c r="B45" s="4" t="s">
        <v>33</v>
      </c>
      <c r="E45" s="4" t="s">
        <v>31</v>
      </c>
      <c r="F45" s="41">
        <v>0</v>
      </c>
    </row>
    <row r="46" spans="1:11">
      <c r="E46" s="4" t="s">
        <v>32</v>
      </c>
      <c r="F46" s="41">
        <v>100</v>
      </c>
    </row>
    <row r="47" spans="1:11">
      <c r="B47" s="4" t="s">
        <v>34</v>
      </c>
      <c r="F47" s="41">
        <v>200</v>
      </c>
    </row>
    <row r="48" spans="1:11">
      <c r="B48" s="4" t="s">
        <v>35</v>
      </c>
      <c r="F48" s="41">
        <v>50</v>
      </c>
    </row>
    <row r="50" spans="1:2">
      <c r="A50" s="4" t="s">
        <v>99</v>
      </c>
    </row>
    <row r="51" spans="1:2">
      <c r="B51" s="4" t="s">
        <v>100</v>
      </c>
    </row>
    <row r="52" spans="1:2">
      <c r="B52" s="4" t="s">
        <v>101</v>
      </c>
    </row>
  </sheetData>
  <mergeCells count="1">
    <mergeCell ref="N7:R7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Zadání</vt:lpstr>
      <vt:lpstr>FunkceMatematické II</vt:lpstr>
      <vt:lpstr>FunkceTextové</vt:lpstr>
      <vt:lpstr>FunkceČasové</vt:lpstr>
      <vt:lpstr>OstatníFunkce</vt:lpstr>
    </vt:vector>
  </TitlesOfParts>
  <Company>VUT FAST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kut</dc:creator>
  <cp:lastModifiedBy>Eliška</cp:lastModifiedBy>
  <cp:lastPrinted>2006-10-23T06:56:45Z</cp:lastPrinted>
  <dcterms:created xsi:type="dcterms:W3CDTF">2003-10-24T08:32:35Z</dcterms:created>
  <dcterms:modified xsi:type="dcterms:W3CDTF">2013-10-13T18:55:03Z</dcterms:modified>
</cp:coreProperties>
</file>