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Robinko\Desktop\"/>
    </mc:Choice>
  </mc:AlternateContent>
  <bookViews>
    <workbookView xWindow="0" yWindow="0" windowWidth="28800" windowHeight="14385"/>
  </bookViews>
  <sheets>
    <sheet name="Čistý materiál" sheetId="1" r:id="rId1"/>
    <sheet name="vzor" sheetId="32" r:id="rId2"/>
    <sheet name="1" sheetId="33" r:id="rId3"/>
    <sheet name="2" sheetId="34" r:id="rId4"/>
    <sheet name="3" sheetId="35" r:id="rId5"/>
    <sheet name="4" sheetId="36" r:id="rId6"/>
  </sheets>
  <definedNames>
    <definedName name="_xlnm._FilterDatabase" localSheetId="2" hidden="1">'1'!$A$8:$G$8</definedName>
    <definedName name="_xlnm._FilterDatabase" localSheetId="3" hidden="1">'2'!$A$8:$G$8</definedName>
    <definedName name="_xlnm._FilterDatabase" localSheetId="4" hidden="1">'3'!$A$8:$G$8</definedName>
    <definedName name="_xlnm._FilterDatabase" localSheetId="5" hidden="1">'4'!$A$8:$G$8</definedName>
    <definedName name="_xlnm._FilterDatabase" localSheetId="0" hidden="1">'Čistý materiál'!$A$3:$G$3</definedName>
    <definedName name="_xlnm._FilterDatabase" localSheetId="1" hidden="1">vzor!$A$8:$G$8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5" i="1"/>
  <c r="G4" i="1"/>
  <c r="E4" i="36"/>
  <c r="E4" i="35"/>
  <c r="E4" i="34"/>
  <c r="D2" i="36"/>
  <c r="C4" i="36"/>
  <c r="D3" i="36"/>
  <c r="D1" i="36"/>
  <c r="D1" i="35"/>
  <c r="C4" i="35"/>
  <c r="D3" i="35"/>
  <c r="D2" i="35"/>
  <c r="D3" i="34"/>
  <c r="D2" i="34"/>
  <c r="D1" i="34"/>
  <c r="C4" i="34"/>
  <c r="G4" i="36" l="1"/>
  <c r="G4" i="35"/>
  <c r="G4" i="34"/>
  <c r="E4" i="33" l="1"/>
  <c r="D2" i="33"/>
  <c r="D1" i="33"/>
  <c r="D3" i="33"/>
  <c r="C4" i="33"/>
  <c r="G4" i="33" l="1"/>
  <c r="E4" i="32"/>
  <c r="D1" i="32"/>
  <c r="C4" i="32"/>
  <c r="D3" i="32"/>
  <c r="D2" i="32"/>
  <c r="E7" i="1"/>
  <c r="E6" i="1"/>
  <c r="E5" i="1"/>
  <c r="E4" i="1"/>
  <c r="G4" i="32" l="1"/>
</calcChain>
</file>

<file path=xl/sharedStrings.xml><?xml version="1.0" encoding="utf-8"?>
<sst xmlns="http://schemas.openxmlformats.org/spreadsheetml/2006/main" count="91" uniqueCount="27">
  <si>
    <t>Por.č.:</t>
  </si>
  <si>
    <t>Material: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</si>
  <si>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</si>
  <si>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</si>
  <si>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</si>
  <si>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</si>
  <si>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</si>
  <si>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</si>
  <si>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</si>
  <si>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</si>
  <si>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</si>
  <si>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</si>
  <si>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</si>
  <si>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</si>
  <si>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</si>
  <si>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</si>
  <si>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</si>
  <si>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hárok</t>
  </si>
  <si>
    <t>Zoznam kariet</t>
  </si>
  <si>
    <t>DEF</t>
  </si>
  <si>
    <t>ABC</t>
  </si>
  <si>
    <t>JKL</t>
  </si>
  <si>
    <t>GHI</t>
  </si>
  <si>
    <t>20 x 30</t>
  </si>
  <si>
    <t>30 x 40</t>
  </si>
  <si>
    <t>40 x 50</t>
  </si>
  <si>
    <t>50 x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</si>
</sst>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2" xfId="1" applyFill="1" applyBorder="1" applyAlignment="1">
      <alignment vertical="center"/>
    </xf>
    <xf numFmtId="0" fontId="2" fillId="0" borderId="3" xfId="1" applyFill="1" applyBorder="1" applyAlignment="1">
      <alignment vertical="center"/>
    </xf>
    <xf numFmtId="0" fontId="2" fillId="0" borderId="4" xfId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1" xfId="1" applyBorder="1" applyAlignment="1">
      <alignment horizontal="left"/>
    </xf>
  </cellXfs>
  <cellStyles count="2">
    <cellStyle name="Hypertextové prepojenie" xfId="1" builtinId="8"/>
    <cellStyle name="Normálne" xfId="0" builtinId="0"/>
  </cellStyles>
  <dxfs count="34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tabColor theme="8" tint="0.39997558519241921"/>
  </sheetPr>
  <dimension ref="A1:G7"/>
  <sheetViews>
    <sheetView showGridLines="0" tabSelected="1" workbookViewId="0">
      <pane ySplit="3" topLeftCell="A4" activePane="bottomLeft" state="frozen"/>
      <selection pane="bottomLeft" activeCell="A18" sqref="A17:A18"/>
    </sheetView>
  </sheetViews>
  <sheetFormatPr defaultRowHeight="15" x14ac:dyDescent="0.25"/>
  <cols>
    <col min="1" max="1" width="55.7109375" customWidth="1"/>
    <col min="2" max="2" width="14.5703125" style="5" customWidth="1"/>
    <col min="3" max="3" width="14.5703125" style="7" customWidth="1"/>
    <col min="4" max="5" width="17.5703125" style="5" customWidth="1"/>
    <col min="6" max="6" width="13.5703125" style="12" customWidth="1"/>
    <col min="7" max="7" width="23.42578125" style="14" customWidth="1"/>
  </cols>
  <sheetData>
    <row r="1" spans="1:7" ht="16.5" customHeight="1" x14ac:dyDescent="0.25">
      <c r="A1" s="26" t="s">
        <v>1</v>
      </c>
      <c r="B1" s="26" t="s">
        <v>3</v>
      </c>
      <c r="C1" s="27" t="s">
        <v>2</v>
      </c>
      <c r="D1" s="26" t="s">
        <v>6</v>
      </c>
      <c r="E1" s="26"/>
      <c r="F1" s="26" t="s">
        <v>17</v>
      </c>
      <c r="G1" s="26" t="s">
        <v>18</v>
      </c>
    </row>
    <row r="2" spans="1:7" x14ac:dyDescent="0.25">
      <c r="A2" s="26"/>
      <c r="B2" s="26"/>
      <c r="C2" s="27"/>
      <c r="D2" s="2" t="s">
        <v>4</v>
      </c>
      <c r="E2" s="2" t="s">
        <v>5</v>
      </c>
      <c r="F2" s="26"/>
      <c r="G2" s="26"/>
    </row>
    <row r="3" spans="1:7" ht="6.75" customHeight="1" x14ac:dyDescent="0.25">
      <c r="A3" s="3"/>
      <c r="B3" s="4"/>
      <c r="C3" s="6"/>
      <c r="D3" s="4"/>
      <c r="E3" s="4"/>
      <c r="F3" s="9"/>
      <c r="G3" s="9"/>
    </row>
    <row r="4" spans="1:7" x14ac:dyDescent="0.25">
      <c r="A4" s="18" t="s">
        <v>19</v>
      </c>
      <c r="B4" s="19" t="s">
        <v>23</v>
      </c>
      <c r="C4" s="20">
        <v>6</v>
      </c>
      <c r="D4" s="19">
        <v>100</v>
      </c>
      <c r="E4" s="21">
        <f ca="1">IF(F4="",0,INDIRECT(F4&amp;"!G4"))</f>
        <v>-100</v>
      </c>
      <c r="F4" s="22">
        <v>1</v>
      </c>
      <c r="G4" s="40" t="str">
        <f>HYPERLINK("[Zoznam materiálu.xlsx]"&amp;F4&amp;"!A1"," Karta: "&amp;F4)</f>
        <v xml:space="preserve"> Karta: 1</v>
      </c>
    </row>
    <row r="5" spans="1:7" x14ac:dyDescent="0.25">
      <c r="A5" s="18" t="s">
        <v>20</v>
      </c>
      <c r="B5" s="19" t="s">
        <v>24</v>
      </c>
      <c r="C5" s="20">
        <v>8</v>
      </c>
      <c r="D5" s="19">
        <v>200</v>
      </c>
      <c r="E5" s="21">
        <f ca="1">IF(F5="",0,INDIRECT(F5&amp;"!G4"))</f>
        <v>-200</v>
      </c>
      <c r="F5" s="22">
        <v>2</v>
      </c>
      <c r="G5" s="40" t="str">
        <f>HYPERLINK("[Zoznam materiálu.xlsx]"&amp;F5&amp;"!A1"," Karta: "&amp;F5)</f>
        <v xml:space="preserve"> Karta: 2</v>
      </c>
    </row>
    <row r="6" spans="1:7" x14ac:dyDescent="0.25">
      <c r="A6" s="18" t="s">
        <v>21</v>
      </c>
      <c r="B6" s="19" t="s">
        <v>25</v>
      </c>
      <c r="C6" s="20">
        <v>10</v>
      </c>
      <c r="D6" s="19">
        <v>300</v>
      </c>
      <c r="E6" s="21">
        <f ca="1">IF(F6="",0,INDIRECT(F6&amp;"!G4"))</f>
        <v>-300</v>
      </c>
      <c r="F6" s="22">
        <v>3</v>
      </c>
      <c r="G6" s="40" t="str">
        <f>HYPERLINK("[Zoznam materiálu.xlsx]"&amp;F6&amp;"!A1"," Karta: "&amp;F6)</f>
        <v xml:space="preserve"> Karta: 3</v>
      </c>
    </row>
    <row r="7" spans="1:7" x14ac:dyDescent="0.25">
      <c r="A7" s="18" t="s">
        <v>22</v>
      </c>
      <c r="B7" s="19" t="s">
        <v>26</v>
      </c>
      <c r="C7" s="20">
        <v>12</v>
      </c>
      <c r="D7" s="19">
        <v>400</v>
      </c>
      <c r="E7" s="21">
        <f ca="1">IF(F7="",0,INDIRECT(F7&amp;"!G4"))</f>
        <v>-400</v>
      </c>
      <c r="F7" s="22">
        <v>4</v>
      </c>
      <c r="G7" s="40" t="str">
        <f>HYPERLINK("[Zoznam materiálu.xlsx]"&amp;F7&amp;"!A1"," Karta: "&amp;F7)</f>
        <v xml:space="preserve"> Karta: 4</v>
      </c>
    </row>
  </sheetData>
  <autoFilter ref="A3:G3"/>
  <sortState ref="A4:G7">
    <sortCondition ref="A4:A6"/>
    <sortCondition ref="B4:B6"/>
  </sortState>
  <mergeCells count="6">
    <mergeCell ref="G1:G2"/>
    <mergeCell ref="D1:E1"/>
    <mergeCell ref="A1:A2"/>
    <mergeCell ref="B1:B2"/>
    <mergeCell ref="C1:C2"/>
    <mergeCell ref="F1:F2"/>
  </mergeCells>
  <conditionalFormatting sqref="E4">
    <cfRule type="cellIs" dxfId="33" priority="9" operator="lessThanOrEqual">
      <formula>-1</formula>
    </cfRule>
    <cfRule type="cellIs" dxfId="32" priority="10" operator="greaterThanOrEqual">
      <formula>1</formula>
    </cfRule>
  </conditionalFormatting>
  <conditionalFormatting sqref="E5">
    <cfRule type="cellIs" dxfId="23" priority="5" operator="lessThanOrEqual">
      <formula>-1</formula>
    </cfRule>
    <cfRule type="cellIs" dxfId="22" priority="6" operator="greaterThanOrEqual">
      <formula>1</formula>
    </cfRule>
  </conditionalFormatting>
  <conditionalFormatting sqref="E6">
    <cfRule type="cellIs" dxfId="19" priority="3" operator="lessThanOrEqual">
      <formula>-1</formula>
    </cfRule>
    <cfRule type="cellIs" dxfId="18" priority="4" operator="greaterThanOrEqual">
      <formula>1</formula>
    </cfRule>
  </conditionalFormatting>
  <conditionalFormatting sqref="E7">
    <cfRule type="cellIs" dxfId="15" priority="1" operator="lessThanOrEqual">
      <formula>-1</formula>
    </cfRule>
    <cfRule type="cellIs" dxfId="14" priority="2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sqref="A1:C1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28" t="s">
        <v>7</v>
      </c>
      <c r="B1" s="29"/>
      <c r="C1" s="30"/>
      <c r="D1" s="31" t="str">
        <f ca="1">IF($H$1="","",INDIRECT("'Čistý materiál'!A"&amp;$H$1))</f>
        <v/>
      </c>
      <c r="E1" s="31"/>
      <c r="F1" s="31"/>
      <c r="G1" s="31"/>
      <c r="H1" s="15"/>
      <c r="I1" s="13"/>
    </row>
    <row r="2" spans="1:9" ht="18.75" x14ac:dyDescent="0.25">
      <c r="A2" s="32" t="s">
        <v>3</v>
      </c>
      <c r="B2" s="32"/>
      <c r="C2" s="32"/>
      <c r="D2" s="31" t="str">
        <f ca="1">IF($H$1="","",INDIRECT("'Čistý materiál'!B"&amp;$H$1))</f>
        <v/>
      </c>
      <c r="E2" s="31"/>
      <c r="F2" s="31"/>
      <c r="G2" s="31"/>
    </row>
    <row r="3" spans="1:9" ht="18.75" x14ac:dyDescent="0.25">
      <c r="A3" s="32" t="s">
        <v>8</v>
      </c>
      <c r="B3" s="32"/>
      <c r="C3" s="32"/>
      <c r="D3" s="33" t="str">
        <f ca="1">IF($H$1="","",INDIRECT("'Čistý materiál'!C"&amp;$H$1))</f>
        <v/>
      </c>
      <c r="E3" s="33"/>
      <c r="F3" s="33"/>
      <c r="G3" s="33"/>
    </row>
    <row r="4" spans="1:9" ht="24" customHeight="1" x14ac:dyDescent="0.25">
      <c r="A4" s="34" t="s">
        <v>4</v>
      </c>
      <c r="B4" s="35"/>
      <c r="C4" s="23">
        <f ca="1">IF($H$1="",0,INDIRECT("'Čistý materiál'!D"&amp;$H$1))</f>
        <v>0</v>
      </c>
      <c r="D4" s="24" t="s">
        <v>15</v>
      </c>
      <c r="E4" s="23">
        <f>SUM(C9:C35)-SUM(E9:E35)</f>
        <v>0</v>
      </c>
      <c r="F4" s="24" t="s">
        <v>16</v>
      </c>
      <c r="G4" s="23">
        <f ca="1">E4-C4</f>
        <v>0</v>
      </c>
    </row>
    <row r="5" spans="1:9" ht="3" customHeight="1" x14ac:dyDescent="0.25">
      <c r="A5" s="36"/>
      <c r="B5" s="37"/>
      <c r="C5" s="37"/>
      <c r="D5" s="37"/>
      <c r="E5" s="37"/>
      <c r="F5" s="37"/>
      <c r="G5" s="38"/>
    </row>
    <row r="6" spans="1:9" x14ac:dyDescent="0.25">
      <c r="A6" s="26" t="s">
        <v>0</v>
      </c>
      <c r="B6" s="26" t="s">
        <v>13</v>
      </c>
      <c r="C6" s="26"/>
      <c r="D6" s="26" t="s">
        <v>14</v>
      </c>
      <c r="E6" s="26"/>
      <c r="F6" s="26" t="s">
        <v>12</v>
      </c>
      <c r="G6" s="26" t="s">
        <v>9</v>
      </c>
    </row>
    <row r="7" spans="1:9" x14ac:dyDescent="0.25">
      <c r="A7" s="26"/>
      <c r="B7" s="16" t="s">
        <v>10</v>
      </c>
      <c r="C7" s="16" t="s">
        <v>11</v>
      </c>
      <c r="D7" s="16" t="s">
        <v>10</v>
      </c>
      <c r="E7" s="16" t="s">
        <v>11</v>
      </c>
      <c r="F7" s="26"/>
      <c r="G7" s="26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1" priority="3" operator="lessThanOrEqual">
      <formula>-1</formula>
    </cfRule>
    <cfRule type="cellIs" dxfId="30" priority="4" operator="greaterThanOrEqual">
      <formula>1</formula>
    </cfRule>
  </conditionalFormatting>
  <conditionalFormatting sqref="G4">
    <cfRule type="cellIs" dxfId="29" priority="1" operator="lessThanOrEqual">
      <formula>-1</formula>
    </cfRule>
    <cfRule type="cellIs" dxfId="2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sqref="A1:C1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28" t="s">
        <v>7</v>
      </c>
      <c r="B1" s="29"/>
      <c r="C1" s="30"/>
      <c r="D1" s="31" t="str">
        <f ca="1">IF($H$1="","",INDIRECT("'Čistý materiál'!A"&amp;$H$1))</f>
        <v>DEF</v>
      </c>
      <c r="E1" s="31"/>
      <c r="F1" s="31"/>
      <c r="G1" s="31"/>
      <c r="H1" s="15">
        <v>4</v>
      </c>
      <c r="I1" s="13"/>
    </row>
    <row r="2" spans="1:9" ht="18.75" x14ac:dyDescent="0.25">
      <c r="A2" s="32" t="s">
        <v>3</v>
      </c>
      <c r="B2" s="32"/>
      <c r="C2" s="32"/>
      <c r="D2" s="39" t="str">
        <f ca="1">IF($H$1="","",INDIRECT("'Čistý materiál'!B"&amp;$H$1))</f>
        <v>20 x 30</v>
      </c>
      <c r="E2" s="39"/>
      <c r="F2" s="39"/>
      <c r="G2" s="39"/>
    </row>
    <row r="3" spans="1:9" ht="18.75" x14ac:dyDescent="0.25">
      <c r="A3" s="32" t="s">
        <v>8</v>
      </c>
      <c r="B3" s="32"/>
      <c r="C3" s="32"/>
      <c r="D3" s="33">
        <f ca="1">IF($H$1="","",INDIRECT("'Čistý materiál'!C"&amp;$H$1))</f>
        <v>6</v>
      </c>
      <c r="E3" s="33"/>
      <c r="F3" s="33"/>
      <c r="G3" s="33"/>
    </row>
    <row r="4" spans="1:9" ht="24" customHeight="1" x14ac:dyDescent="0.25">
      <c r="A4" s="34" t="s">
        <v>4</v>
      </c>
      <c r="B4" s="35"/>
      <c r="C4" s="23">
        <f ca="1">IF($H$1="",0,INDIRECT("'Čistý materiál'!D"&amp;$H$1))</f>
        <v>100</v>
      </c>
      <c r="D4" s="24" t="s">
        <v>15</v>
      </c>
      <c r="E4" s="23">
        <f>SUM(C9:C35)-SUM(E9:E35)</f>
        <v>0</v>
      </c>
      <c r="F4" s="24" t="s">
        <v>16</v>
      </c>
      <c r="G4" s="23">
        <f ca="1">E4-C4</f>
        <v>-100</v>
      </c>
    </row>
    <row r="5" spans="1:9" ht="3" customHeight="1" x14ac:dyDescent="0.25">
      <c r="A5" s="36"/>
      <c r="B5" s="37"/>
      <c r="C5" s="37"/>
      <c r="D5" s="37"/>
      <c r="E5" s="37"/>
      <c r="F5" s="37"/>
      <c r="G5" s="38"/>
    </row>
    <row r="6" spans="1:9" x14ac:dyDescent="0.25">
      <c r="A6" s="26" t="s">
        <v>0</v>
      </c>
      <c r="B6" s="26" t="s">
        <v>13</v>
      </c>
      <c r="C6" s="26"/>
      <c r="D6" s="26" t="s">
        <v>14</v>
      </c>
      <c r="E6" s="26"/>
      <c r="F6" s="26" t="s">
        <v>12</v>
      </c>
      <c r="G6" s="26" t="s">
        <v>9</v>
      </c>
    </row>
    <row r="7" spans="1:9" x14ac:dyDescent="0.25">
      <c r="A7" s="26"/>
      <c r="B7" s="17" t="s">
        <v>10</v>
      </c>
      <c r="C7" s="17" t="s">
        <v>11</v>
      </c>
      <c r="D7" s="17" t="s">
        <v>10</v>
      </c>
      <c r="E7" s="17" t="s">
        <v>11</v>
      </c>
      <c r="F7" s="26"/>
      <c r="G7" s="26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27" priority="3" operator="lessThanOrEqual">
      <formula>-1</formula>
    </cfRule>
    <cfRule type="cellIs" dxfId="26" priority="4" operator="greaterThanOrEqual">
      <formula>1</formula>
    </cfRule>
  </conditionalFormatting>
  <conditionalFormatting sqref="G4">
    <cfRule type="cellIs" dxfId="25" priority="1" operator="lessThanOrEqual">
      <formula>-1</formula>
    </cfRule>
    <cfRule type="cellIs" dxfId="2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sqref="A1:C1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28" t="s">
        <v>7</v>
      </c>
      <c r="B1" s="29"/>
      <c r="C1" s="30"/>
      <c r="D1" s="31" t="str">
        <f ca="1">IF($H$1="","",INDIRECT("'Čistý materiál'!A"&amp;$H$1))</f>
        <v>ABC</v>
      </c>
      <c r="E1" s="31"/>
      <c r="F1" s="31"/>
      <c r="G1" s="31"/>
      <c r="H1" s="15">
        <v>5</v>
      </c>
      <c r="I1" s="13"/>
    </row>
    <row r="2" spans="1:9" ht="18.75" x14ac:dyDescent="0.25">
      <c r="A2" s="32" t="s">
        <v>3</v>
      </c>
      <c r="B2" s="32"/>
      <c r="C2" s="32"/>
      <c r="D2" s="31" t="str">
        <f ca="1">IF($H$1="","",INDIRECT("'Čistý materiál'!B"&amp;$H$1))</f>
        <v>30 x 40</v>
      </c>
      <c r="E2" s="31"/>
      <c r="F2" s="31"/>
      <c r="G2" s="31"/>
    </row>
    <row r="3" spans="1:9" ht="18.75" x14ac:dyDescent="0.25">
      <c r="A3" s="32" t="s">
        <v>8</v>
      </c>
      <c r="B3" s="32"/>
      <c r="C3" s="32"/>
      <c r="D3" s="33">
        <f ca="1">IF($H$1="","",INDIRECT("'Čistý materiál'!C"&amp;$H$1))</f>
        <v>8</v>
      </c>
      <c r="E3" s="33"/>
      <c r="F3" s="33"/>
      <c r="G3" s="33"/>
    </row>
    <row r="4" spans="1:9" ht="24" customHeight="1" x14ac:dyDescent="0.25">
      <c r="A4" s="34" t="s">
        <v>4</v>
      </c>
      <c r="B4" s="35"/>
      <c r="C4" s="23">
        <f ca="1">IF($H$1="",0,INDIRECT("'Čistý materiál'!D"&amp;$H$1))</f>
        <v>200</v>
      </c>
      <c r="D4" s="24" t="s">
        <v>15</v>
      </c>
      <c r="E4" s="23">
        <f>SUM(C9:C35)-SUM(E9:E35)</f>
        <v>0</v>
      </c>
      <c r="F4" s="24" t="s">
        <v>16</v>
      </c>
      <c r="G4" s="23">
        <f ca="1">E4-C4</f>
        <v>-200</v>
      </c>
    </row>
    <row r="5" spans="1:9" ht="3" customHeight="1" x14ac:dyDescent="0.25">
      <c r="A5" s="36"/>
      <c r="B5" s="37"/>
      <c r="C5" s="37"/>
      <c r="D5" s="37"/>
      <c r="E5" s="37"/>
      <c r="F5" s="37"/>
      <c r="G5" s="38"/>
    </row>
    <row r="6" spans="1:9" x14ac:dyDescent="0.25">
      <c r="A6" s="26" t="s">
        <v>0</v>
      </c>
      <c r="B6" s="26" t="s">
        <v>13</v>
      </c>
      <c r="C6" s="26"/>
      <c r="D6" s="26" t="s">
        <v>14</v>
      </c>
      <c r="E6" s="26"/>
      <c r="F6" s="26" t="s">
        <v>12</v>
      </c>
      <c r="G6" s="26" t="s">
        <v>9</v>
      </c>
    </row>
    <row r="7" spans="1:9" x14ac:dyDescent="0.25">
      <c r="A7" s="26"/>
      <c r="B7" s="25" t="s">
        <v>10</v>
      </c>
      <c r="C7" s="25" t="s">
        <v>11</v>
      </c>
      <c r="D7" s="25" t="s">
        <v>10</v>
      </c>
      <c r="E7" s="25" t="s">
        <v>11</v>
      </c>
      <c r="F7" s="26"/>
      <c r="G7" s="26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activeCell="H1" sqref="H1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28" t="s">
        <v>7</v>
      </c>
      <c r="B1" s="29"/>
      <c r="C1" s="30"/>
      <c r="D1" s="31" t="str">
        <f ca="1">IF($H$1="","",INDIRECT("'Čistý materiál'!A"&amp;$H$1))</f>
        <v>JKL</v>
      </c>
      <c r="E1" s="31"/>
      <c r="F1" s="31"/>
      <c r="G1" s="31"/>
      <c r="H1" s="15">
        <v>6</v>
      </c>
      <c r="I1" s="13"/>
    </row>
    <row r="2" spans="1:9" ht="18.75" x14ac:dyDescent="0.25">
      <c r="A2" s="32" t="s">
        <v>3</v>
      </c>
      <c r="B2" s="32"/>
      <c r="C2" s="32"/>
      <c r="D2" s="31" t="str">
        <f ca="1">IF($H$1="","",INDIRECT("'Čistý materiál'!B"&amp;$H$1))</f>
        <v>40 x 50</v>
      </c>
      <c r="E2" s="31"/>
      <c r="F2" s="31"/>
      <c r="G2" s="31"/>
    </row>
    <row r="3" spans="1:9" ht="18.75" x14ac:dyDescent="0.25">
      <c r="A3" s="32" t="s">
        <v>8</v>
      </c>
      <c r="B3" s="32"/>
      <c r="C3" s="32"/>
      <c r="D3" s="33">
        <f ca="1">IF($H$1="","",INDIRECT("'Čistý materiál'!C"&amp;$H$1))</f>
        <v>10</v>
      </c>
      <c r="E3" s="33"/>
      <c r="F3" s="33"/>
      <c r="G3" s="33"/>
    </row>
    <row r="4" spans="1:9" ht="24" customHeight="1" x14ac:dyDescent="0.25">
      <c r="A4" s="34" t="s">
        <v>4</v>
      </c>
      <c r="B4" s="35"/>
      <c r="C4" s="23">
        <f ca="1">IF($H$1="",0,INDIRECT("'Čistý materiál'!D"&amp;$H$1))</f>
        <v>300</v>
      </c>
      <c r="D4" s="24" t="s">
        <v>15</v>
      </c>
      <c r="E4" s="23">
        <f>SUM(C9:C35)-SUM(E9:E35)</f>
        <v>0</v>
      </c>
      <c r="F4" s="24" t="s">
        <v>16</v>
      </c>
      <c r="G4" s="23">
        <f ca="1">E4-C4</f>
        <v>-300</v>
      </c>
    </row>
    <row r="5" spans="1:9" ht="3" customHeight="1" x14ac:dyDescent="0.25">
      <c r="A5" s="36"/>
      <c r="B5" s="37"/>
      <c r="C5" s="37"/>
      <c r="D5" s="37"/>
      <c r="E5" s="37"/>
      <c r="F5" s="37"/>
      <c r="G5" s="38"/>
    </row>
    <row r="6" spans="1:9" x14ac:dyDescent="0.25">
      <c r="A6" s="26" t="s">
        <v>0</v>
      </c>
      <c r="B6" s="26" t="s">
        <v>13</v>
      </c>
      <c r="C6" s="26"/>
      <c r="D6" s="26" t="s">
        <v>14</v>
      </c>
      <c r="E6" s="26"/>
      <c r="F6" s="26" t="s">
        <v>12</v>
      </c>
      <c r="G6" s="26" t="s">
        <v>9</v>
      </c>
    </row>
    <row r="7" spans="1:9" x14ac:dyDescent="0.25">
      <c r="A7" s="26"/>
      <c r="B7" s="25" t="s">
        <v>10</v>
      </c>
      <c r="C7" s="25" t="s">
        <v>11</v>
      </c>
      <c r="D7" s="25" t="s">
        <v>10</v>
      </c>
      <c r="E7" s="25" t="s">
        <v>11</v>
      </c>
      <c r="F7" s="26"/>
      <c r="G7" s="26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activeCell="E42" sqref="E42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28" t="s">
        <v>7</v>
      </c>
      <c r="B1" s="29"/>
      <c r="C1" s="30"/>
      <c r="D1" s="31" t="str">
        <f ca="1">IF($H$1="","",INDIRECT("'Čistý materiál'!A"&amp;$H$1))</f>
        <v>GHI</v>
      </c>
      <c r="E1" s="31"/>
      <c r="F1" s="31"/>
      <c r="G1" s="31"/>
      <c r="H1" s="15">
        <v>7</v>
      </c>
      <c r="I1" s="13"/>
    </row>
    <row r="2" spans="1:9" ht="18.75" x14ac:dyDescent="0.25">
      <c r="A2" s="32" t="s">
        <v>3</v>
      </c>
      <c r="B2" s="32"/>
      <c r="C2" s="32"/>
      <c r="D2" s="31" t="str">
        <f ca="1">IF($H$1="","",INDIRECT("'Čistý materiál'!B"&amp;$H$1))</f>
        <v>50 x 60</v>
      </c>
      <c r="E2" s="31"/>
      <c r="F2" s="31"/>
      <c r="G2" s="31"/>
    </row>
    <row r="3" spans="1:9" ht="18.75" x14ac:dyDescent="0.25">
      <c r="A3" s="32" t="s">
        <v>8</v>
      </c>
      <c r="B3" s="32"/>
      <c r="C3" s="32"/>
      <c r="D3" s="33">
        <f ca="1">IF($H$1="","",INDIRECT("'Čistý materiál'!C"&amp;$H$1))</f>
        <v>12</v>
      </c>
      <c r="E3" s="33"/>
      <c r="F3" s="33"/>
      <c r="G3" s="33"/>
    </row>
    <row r="4" spans="1:9" ht="24" customHeight="1" x14ac:dyDescent="0.25">
      <c r="A4" s="34" t="s">
        <v>4</v>
      </c>
      <c r="B4" s="35"/>
      <c r="C4" s="23">
        <f ca="1">IF($H$1="",0,INDIRECT("'Čistý materiál'!D"&amp;$H$1))</f>
        <v>400</v>
      </c>
      <c r="D4" s="24" t="s">
        <v>15</v>
      </c>
      <c r="E4" s="23">
        <f>SUM(C9:C35)-SUM(E9:E35)</f>
        <v>0</v>
      </c>
      <c r="F4" s="24" t="s">
        <v>16</v>
      </c>
      <c r="G4" s="23">
        <f ca="1">E4-C4</f>
        <v>-400</v>
      </c>
    </row>
    <row r="5" spans="1:9" ht="3" customHeight="1" x14ac:dyDescent="0.25">
      <c r="A5" s="36"/>
      <c r="B5" s="37"/>
      <c r="C5" s="37"/>
      <c r="D5" s="37"/>
      <c r="E5" s="37"/>
      <c r="F5" s="37"/>
      <c r="G5" s="38"/>
    </row>
    <row r="6" spans="1:9" x14ac:dyDescent="0.25">
      <c r="A6" s="26" t="s">
        <v>0</v>
      </c>
      <c r="B6" s="26" t="s">
        <v>13</v>
      </c>
      <c r="C6" s="26"/>
      <c r="D6" s="26" t="s">
        <v>14</v>
      </c>
      <c r="E6" s="26"/>
      <c r="F6" s="26" t="s">
        <v>12</v>
      </c>
      <c r="G6" s="26" t="s">
        <v>9</v>
      </c>
    </row>
    <row r="7" spans="1:9" x14ac:dyDescent="0.25">
      <c r="A7" s="26"/>
      <c r="B7" s="25" t="s">
        <v>10</v>
      </c>
      <c r="C7" s="25" t="s">
        <v>11</v>
      </c>
      <c r="D7" s="25" t="s">
        <v>10</v>
      </c>
      <c r="E7" s="25" t="s">
        <v>11</v>
      </c>
      <c r="F7" s="26"/>
      <c r="G7" s="26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" priority="3" operator="lessThanOrEqual">
      <formula>-1</formula>
    </cfRule>
    <cfRule type="cellIs" dxfId="2" priority="4" operator="greaterThanOrEqual">
      <formula>1</formula>
    </cfRule>
  </conditionalFormatting>
  <conditionalFormatting sqref="G4">
    <cfRule type="cellIs" dxfId="1" priority="1" operator="lessThanOrEqual">
      <formula>-1</formula>
    </cfRule>
    <cfRule type="cellIs" dxfId="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Čistý materiál</vt:lpstr>
      <vt:lpstr>vzor</vt:lpstr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Robinko</cp:lastModifiedBy>
  <dcterms:created xsi:type="dcterms:W3CDTF">2015-07-04T08:15:38Z</dcterms:created>
  <dcterms:modified xsi:type="dcterms:W3CDTF">2015-07-07T22:02:31Z</dcterms:modified>
</cp:coreProperties>
</file>