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25" windowWidth="22995" windowHeight="9855"/>
  </bookViews>
  <sheets>
    <sheet name="1." sheetId="2" r:id="rId1"/>
    <sheet name="Seznam dat" sheetId="1" r:id="rId2"/>
  </sheets>
  <definedNames>
    <definedName name="Cyklický_čas">'Seznam dat'!$M$5:$M$75</definedName>
    <definedName name="Datum">'Seznam dat'!$B$5:$B$35</definedName>
    <definedName name="Délka_prostoje">'Seznam dat'!$J$5:$J$100</definedName>
    <definedName name="Důvod_prostoje">'Seznam dat'!$L$5:$L$55</definedName>
    <definedName name="Hodina">'Seznam dat'!$I$5:$I$29</definedName>
    <definedName name="Jméno_operátora">'Seznam dat'!$C$5:$C$61</definedName>
    <definedName name="Kód_prostoje">'Seznam dat'!$K$5:$K$76</definedName>
    <definedName name="Průměr">'Seznam dat'!$E$5:$E$35</definedName>
    <definedName name="Směna_číslo">'Seznam dat'!$G$5:$G$7</definedName>
    <definedName name="Směna_písmeno">'Seznam dat'!$H$5:$H$7</definedName>
    <definedName name="Tloušťka_stěny">'Seznam dat'!$F$5:$F$105</definedName>
    <definedName name="Zařízení">'Seznam dat'!$D$5:$D$17</definedName>
  </definedNames>
  <calcPr calcId="145621"/>
</workbook>
</file>

<file path=xl/calcChain.xml><?xml version="1.0" encoding="utf-8"?>
<calcChain xmlns="http://schemas.openxmlformats.org/spreadsheetml/2006/main">
  <c r="R8" i="2" l="1"/>
  <c r="R9" i="2" l="1"/>
  <c r="D75" i="2"/>
  <c r="L69" i="2" s="1"/>
  <c r="J67" i="2"/>
  <c r="L66" i="2"/>
  <c r="L65" i="2"/>
  <c r="L64" i="2"/>
  <c r="L63" i="2"/>
  <c r="L62" i="2"/>
  <c r="L61" i="2"/>
  <c r="L60" i="2"/>
  <c r="L59" i="2"/>
  <c r="L58" i="2"/>
  <c r="L57" i="2"/>
  <c r="D50" i="2"/>
  <c r="L44" i="2" s="1"/>
  <c r="J42" i="2"/>
  <c r="L41" i="2"/>
  <c r="L40" i="2"/>
  <c r="L39" i="2"/>
  <c r="L38" i="2"/>
  <c r="L37" i="2"/>
  <c r="L36" i="2"/>
  <c r="L35" i="2"/>
  <c r="L34" i="2"/>
  <c r="L33" i="2"/>
  <c r="L32" i="2"/>
  <c r="J17" i="2"/>
  <c r="L8" i="2"/>
  <c r="L9" i="2"/>
  <c r="L10" i="2"/>
  <c r="L11" i="2"/>
  <c r="L12" i="2"/>
  <c r="L13" i="2"/>
  <c r="L14" i="2"/>
  <c r="L15" i="2"/>
  <c r="L16" i="2"/>
  <c r="L7" i="2"/>
  <c r="D25" i="2"/>
  <c r="L19" i="2" s="1"/>
  <c r="R14" i="2" l="1"/>
  <c r="R10" i="2"/>
  <c r="R11" i="2" s="1"/>
  <c r="R12" i="2" s="1"/>
  <c r="L18" i="2"/>
  <c r="L20" i="2" s="1"/>
  <c r="L43" i="2"/>
  <c r="L45" i="2" s="1"/>
  <c r="L68" i="2"/>
  <c r="L70" i="2" s="1"/>
  <c r="R13" i="2" l="1"/>
  <c r="R15" i="2" s="1"/>
  <c r="R5" i="2" s="1"/>
</calcChain>
</file>

<file path=xl/sharedStrings.xml><?xml version="1.0" encoding="utf-8"?>
<sst xmlns="http://schemas.openxmlformats.org/spreadsheetml/2006/main" count="437" uniqueCount="288">
  <si>
    <t>Hodina</t>
  </si>
  <si>
    <t>Průměr</t>
  </si>
  <si>
    <t>Tloušťka stěny</t>
  </si>
  <si>
    <t>Směna</t>
  </si>
  <si>
    <t>Číslo</t>
  </si>
  <si>
    <t>Písmeno</t>
  </si>
  <si>
    <t>Datum</t>
  </si>
  <si>
    <t>Jméno operátora</t>
  </si>
  <si>
    <t>Důvod</t>
  </si>
  <si>
    <t>Prostoj</t>
  </si>
  <si>
    <t>Zařízení</t>
  </si>
  <si>
    <t>Rozměry trubky [mm]</t>
  </si>
  <si>
    <t>Délka [min]</t>
  </si>
  <si>
    <t>Cyklický čas     [s]</t>
  </si>
  <si>
    <t>Rovnací stroj MEER / Streightening machine MEER</t>
  </si>
  <si>
    <t>Upichovací stroj č. 1+2 / Cutting machine no. 1+2</t>
  </si>
  <si>
    <t>Upichovací stroj č. 3+4 / Cutting machine no. 3+4</t>
  </si>
  <si>
    <t>Rozpichovací stroj č. 1+2 / Hlaving machine no. 1+2</t>
  </si>
  <si>
    <t>Rotomat 4 / Rotomat no. 4</t>
  </si>
  <si>
    <t>Vizuální kontrola / Visual inspection</t>
  </si>
  <si>
    <t>Razící stroj Reika č. 1 / Stamping machine Reika no. 1</t>
  </si>
  <si>
    <t>Rovnací stroj Wrua č. 1 / Streightening machine Wrua no. 1</t>
  </si>
  <si>
    <t>Rovnací stroj Wrua č. 2 / Streightening machine Wrua no. 2</t>
  </si>
  <si>
    <t>Frézovací stroj č. 1+2 / Milling machine no. 1+2</t>
  </si>
  <si>
    <t>Frézovací stroj č. 3+4 / Milling machine no. 3+4</t>
  </si>
  <si>
    <t>Razící stroj Reika č. 2 / Stamping machine Reika no. 2</t>
  </si>
  <si>
    <t>Defektomat / Defectomat</t>
  </si>
  <si>
    <t>A</t>
  </si>
  <si>
    <t>B</t>
  </si>
  <si>
    <t>C</t>
  </si>
  <si>
    <t>0 ~ 1</t>
  </si>
  <si>
    <t>1 ~ 2</t>
  </si>
  <si>
    <t>2 ~ 3</t>
  </si>
  <si>
    <t>3 ~ 4</t>
  </si>
  <si>
    <t>4 ~ 5</t>
  </si>
  <si>
    <t>5 ~ 6</t>
  </si>
  <si>
    <t>6 ~ 7</t>
  </si>
  <si>
    <t>7 ~ 8</t>
  </si>
  <si>
    <t>8 ~ 9</t>
  </si>
  <si>
    <t>9 ~ 10</t>
  </si>
  <si>
    <t>10 ~ 11</t>
  </si>
  <si>
    <t>11 ~ 12</t>
  </si>
  <si>
    <t>12 ~ 13</t>
  </si>
  <si>
    <t>13 ~ 14</t>
  </si>
  <si>
    <t>14 ~ 15</t>
  </si>
  <si>
    <t>15 ~ 16</t>
  </si>
  <si>
    <t>16 ~ 17</t>
  </si>
  <si>
    <t>17 ~ 18</t>
  </si>
  <si>
    <t>18 ~ 19</t>
  </si>
  <si>
    <t>19 ~ 20</t>
  </si>
  <si>
    <t>20 ~ 21</t>
  </si>
  <si>
    <t>21 ~ 22</t>
  </si>
  <si>
    <t>22 ~ 23</t>
  </si>
  <si>
    <t>23 ~ 00</t>
  </si>
  <si>
    <t>00 ~ 1</t>
  </si>
  <si>
    <t>Kód prostoje</t>
  </si>
  <si>
    <t>DATA K ROZEVÍRACÍMU SEZNAMU / DATA ON DROP-DOWN LIST</t>
  </si>
  <si>
    <t>Dovoz / Import</t>
  </si>
  <si>
    <t>Nakládání kamiónu / Loading truck</t>
  </si>
  <si>
    <t>Odvoz / Transport</t>
  </si>
  <si>
    <t>Plná bedna / Full box</t>
  </si>
  <si>
    <t>Ostatní / Other</t>
  </si>
  <si>
    <t>Doplnění provozních kapalin / Complementing operational liquids</t>
  </si>
  <si>
    <t>Manipulace s materiálem / Material handling</t>
  </si>
  <si>
    <t>Porada / Meeting</t>
  </si>
  <si>
    <t>Úklid / Cleaning</t>
  </si>
  <si>
    <t>Čekání na Upichovací stroj č. 4 / Waiting for Cutting machine no. 4</t>
  </si>
  <si>
    <t>Upichovací stroj č. 3 / Cutting machine no. 3</t>
  </si>
  <si>
    <t>Oprava jeřábu / Repair crane</t>
  </si>
  <si>
    <t>Vyhazování odpadů + špon / Tossing of waste + chips</t>
  </si>
  <si>
    <t>Zkoušky / Tests</t>
  </si>
  <si>
    <t>Upichovací stroj č. 1 / Cutting machine no. 1</t>
  </si>
  <si>
    <t>Upichovací stroj č. 2 / Cutting machine no. 2</t>
  </si>
  <si>
    <t>Upichovací stroj č. 4 / Cutting machine no. 4</t>
  </si>
  <si>
    <t>Čekání na Upichovací stroj č. 1 / Waiting for Cutting machine no. 1</t>
  </si>
  <si>
    <t>Čekání na Upichovací stroj č. 2 / Waiting for Cutting machine no. 2</t>
  </si>
  <si>
    <t>Čekání na Upichovací stroj č. 3 / Waiting for Cutting machine no. 3</t>
  </si>
  <si>
    <t>Rozjezd + kontrola stroje / Start + inspection machine</t>
  </si>
  <si>
    <t>Na 60,3mm / On 60,3mm</t>
  </si>
  <si>
    <t>Na 63,5mm / On 63,5mm</t>
  </si>
  <si>
    <t>Na 70mm / On 70mm</t>
  </si>
  <si>
    <t>Na 73mm / On 73mm</t>
  </si>
  <si>
    <t>Na 76,1mm / On 76,1mm</t>
  </si>
  <si>
    <t>Na 82,5mm / On 82,5mm</t>
  </si>
  <si>
    <t>Na 88,9mm / On 88,9mm</t>
  </si>
  <si>
    <t>Na 101,6mm / On 101,6mm</t>
  </si>
  <si>
    <t>Na 108mm / On 108mm</t>
  </si>
  <si>
    <t>Na 114,3mm / On 114,3mm</t>
  </si>
  <si>
    <t>Na 127mm / On 127mm</t>
  </si>
  <si>
    <t>Na 133mm / On 133mm</t>
  </si>
  <si>
    <t>Na 139,7mm / On 139,7mm</t>
  </si>
  <si>
    <t>Nože / The Knifes</t>
  </si>
  <si>
    <t>Ojehlovací nůž / Deburring knife</t>
  </si>
  <si>
    <t>Nakládání vagónů / Loading vagons</t>
  </si>
  <si>
    <t>Válnice</t>
  </si>
  <si>
    <t>Suporty</t>
  </si>
  <si>
    <t>Kompletní / Complete</t>
  </si>
  <si>
    <t>Podpěrné válečky / The support rollers</t>
  </si>
  <si>
    <t>Koncové spínače / End switches</t>
  </si>
  <si>
    <t>Věnec / Wreath</t>
  </si>
  <si>
    <t>Úpinky / Mountings</t>
  </si>
  <si>
    <t>Čekání na trať / Waiting for mill</t>
  </si>
  <si>
    <t>Sypání bedny / Pouring boxes</t>
  </si>
  <si>
    <t>Počítání trubek / Counting tubes</t>
  </si>
  <si>
    <t>Psaní prostojů / Writing downtime</t>
  </si>
  <si>
    <t>WC / WC</t>
  </si>
  <si>
    <t>-</t>
  </si>
  <si>
    <t>Datum / Date</t>
  </si>
  <si>
    <t>Směna / Shift</t>
  </si>
  <si>
    <t>Jméno / Name</t>
  </si>
  <si>
    <t>Zařízení / Equipment</t>
  </si>
  <si>
    <t>Hodina / Hour</t>
  </si>
  <si>
    <t>Kód / Code</t>
  </si>
  <si>
    <t>Důvod / Reason</t>
  </si>
  <si>
    <t>Délka / Duration</t>
  </si>
  <si>
    <r>
      <rPr>
        <b/>
        <sz val="12"/>
        <color theme="1"/>
        <rFont val="Times New Roman"/>
        <family val="1"/>
        <charset val="238"/>
      </rPr>
      <t>1</t>
    </r>
    <r>
      <rPr>
        <sz val="12"/>
        <color theme="1"/>
        <rFont val="Times New Roman"/>
        <family val="1"/>
        <charset val="238"/>
      </rPr>
      <t xml:space="preserve"> - Pracovní klid</t>
    </r>
  </si>
  <si>
    <r>
      <rPr>
        <b/>
        <sz val="12"/>
        <color theme="1"/>
        <rFont val="Times New Roman"/>
        <family val="1"/>
        <charset val="238"/>
      </rPr>
      <t>4</t>
    </r>
    <r>
      <rPr>
        <sz val="12"/>
        <color theme="1"/>
        <rFont val="Times New Roman"/>
        <family val="1"/>
        <charset val="238"/>
      </rPr>
      <t xml:space="preserve"> - Dekáda</t>
    </r>
  </si>
  <si>
    <r>
      <rPr>
        <b/>
        <sz val="12"/>
        <color theme="1"/>
        <rFont val="Times New Roman"/>
        <family val="1"/>
        <charset val="238"/>
      </rPr>
      <t>5</t>
    </r>
    <r>
      <rPr>
        <sz val="12"/>
        <color theme="1"/>
        <rFont val="Times New Roman"/>
        <family val="1"/>
        <charset val="238"/>
      </rPr>
      <t xml:space="preserve"> - SO, GO</t>
    </r>
  </si>
  <si>
    <r>
      <rPr>
        <b/>
        <sz val="12"/>
        <color theme="1"/>
        <rFont val="Times New Roman"/>
        <family val="1"/>
        <charset val="238"/>
      </rPr>
      <t>10</t>
    </r>
    <r>
      <rPr>
        <sz val="12"/>
        <color theme="1"/>
        <rFont val="Times New Roman"/>
        <family val="1"/>
        <charset val="238"/>
      </rPr>
      <t xml:space="preserve"> - Přestavba</t>
    </r>
  </si>
  <si>
    <r>
      <rPr>
        <b/>
        <sz val="12"/>
        <color theme="1"/>
        <rFont val="Times New Roman"/>
        <family val="1"/>
        <charset val="238"/>
      </rPr>
      <t>11</t>
    </r>
    <r>
      <rPr>
        <sz val="12"/>
        <color theme="1"/>
        <rFont val="Times New Roman"/>
        <family val="1"/>
        <charset val="238"/>
      </rPr>
      <t xml:space="preserve"> - Záběh</t>
    </r>
  </si>
  <si>
    <r>
      <rPr>
        <b/>
        <sz val="12"/>
        <color theme="1"/>
        <rFont val="Times New Roman"/>
        <family val="1"/>
        <charset val="238"/>
      </rPr>
      <t>20</t>
    </r>
    <r>
      <rPr>
        <sz val="12"/>
        <color theme="1"/>
        <rFont val="Times New Roman"/>
        <family val="1"/>
        <charset val="238"/>
      </rPr>
      <t xml:space="preserve"> - Výměna DKP</t>
    </r>
  </si>
  <si>
    <r>
      <rPr>
        <b/>
        <sz val="12"/>
        <color theme="1"/>
        <rFont val="Times New Roman"/>
        <family val="1"/>
        <charset val="238"/>
      </rPr>
      <t>30</t>
    </r>
    <r>
      <rPr>
        <sz val="12"/>
        <color theme="1"/>
        <rFont val="Times New Roman"/>
        <family val="1"/>
        <charset val="238"/>
      </rPr>
      <t xml:space="preserve"> - Začátek směny, kontrola funkce stroje</t>
    </r>
  </si>
  <si>
    <r>
      <rPr>
        <b/>
        <sz val="12"/>
        <color theme="1"/>
        <rFont val="Times New Roman"/>
        <family val="1"/>
        <charset val="238"/>
      </rPr>
      <t>31</t>
    </r>
    <r>
      <rPr>
        <sz val="12"/>
        <color theme="1"/>
        <rFont val="Times New Roman"/>
        <family val="1"/>
        <charset val="238"/>
      </rPr>
      <t xml:space="preserve"> - Čistky, mazání</t>
    </r>
  </si>
  <si>
    <r>
      <rPr>
        <b/>
        <sz val="12"/>
        <color theme="1"/>
        <rFont val="Times New Roman"/>
        <family val="1"/>
        <charset val="238"/>
      </rPr>
      <t>32</t>
    </r>
    <r>
      <rPr>
        <sz val="12"/>
        <color theme="1"/>
        <rFont val="Times New Roman"/>
        <family val="1"/>
        <charset val="238"/>
      </rPr>
      <t xml:space="preserve"> - Přestávka</t>
    </r>
  </si>
  <si>
    <r>
      <rPr>
        <b/>
        <sz val="12"/>
        <color theme="1"/>
        <rFont val="Times New Roman"/>
        <family val="1"/>
        <charset val="238"/>
      </rPr>
      <t>33</t>
    </r>
    <r>
      <rPr>
        <sz val="12"/>
        <color theme="1"/>
        <rFont val="Times New Roman"/>
        <family val="1"/>
        <charset val="238"/>
      </rPr>
      <t xml:space="preserve"> - Konec směny</t>
    </r>
  </si>
  <si>
    <r>
      <rPr>
        <b/>
        <sz val="12"/>
        <color theme="1"/>
        <rFont val="Times New Roman"/>
        <family val="1"/>
        <charset val="238"/>
      </rPr>
      <t>34</t>
    </r>
    <r>
      <rPr>
        <sz val="12"/>
        <color theme="1"/>
        <rFont val="Times New Roman"/>
        <family val="1"/>
        <charset val="238"/>
      </rPr>
      <t xml:space="preserve"> - Odstavení zařízení - dokončení sortimentu</t>
    </r>
  </si>
  <si>
    <r>
      <rPr>
        <b/>
        <sz val="12"/>
        <color theme="1"/>
        <rFont val="Times New Roman"/>
        <family val="1"/>
        <charset val="238"/>
      </rPr>
      <t>35</t>
    </r>
    <r>
      <rPr>
        <sz val="12"/>
        <color theme="1"/>
        <rFont val="Times New Roman"/>
        <family val="1"/>
        <charset val="238"/>
      </rPr>
      <t xml:space="preserve"> - CBO</t>
    </r>
  </si>
  <si>
    <r>
      <rPr>
        <b/>
        <sz val="12"/>
        <color theme="1"/>
        <rFont val="Times New Roman"/>
        <family val="1"/>
        <charset val="238"/>
      </rPr>
      <t>38</t>
    </r>
    <r>
      <rPr>
        <sz val="12"/>
        <color theme="1"/>
        <rFont val="Times New Roman"/>
        <family val="1"/>
        <charset val="238"/>
      </rPr>
      <t xml:space="preserve"> - Kalibrace</t>
    </r>
  </si>
  <si>
    <r>
      <rPr>
        <b/>
        <sz val="12"/>
        <color theme="1"/>
        <rFont val="Times New Roman"/>
        <family val="1"/>
        <charset val="238"/>
      </rPr>
      <t>39</t>
    </r>
    <r>
      <rPr>
        <sz val="12"/>
        <color theme="1"/>
        <rFont val="Times New Roman"/>
        <family val="1"/>
        <charset val="238"/>
      </rPr>
      <t xml:space="preserve"> - Jiné plánované</t>
    </r>
  </si>
  <si>
    <r>
      <rPr>
        <b/>
        <sz val="12"/>
        <color theme="1"/>
        <rFont val="Times New Roman"/>
        <family val="1"/>
        <charset val="238"/>
      </rPr>
      <t>40</t>
    </r>
    <r>
      <rPr>
        <sz val="12"/>
        <color theme="1"/>
        <rFont val="Times New Roman"/>
        <family val="1"/>
        <charset val="238"/>
      </rPr>
      <t xml:space="preserve"> - STROJNÍ - normální opotřebení</t>
    </r>
  </si>
  <si>
    <r>
      <rPr>
        <b/>
        <sz val="12"/>
        <color theme="1"/>
        <rFont val="Times New Roman"/>
        <family val="1"/>
        <charset val="238"/>
      </rPr>
      <t>41</t>
    </r>
    <r>
      <rPr>
        <sz val="12"/>
        <color theme="1"/>
        <rFont val="Times New Roman"/>
        <family val="1"/>
        <charset val="238"/>
      </rPr>
      <t xml:space="preserve"> - STROJNÍ - přetížení</t>
    </r>
  </si>
  <si>
    <r>
      <rPr>
        <b/>
        <sz val="12"/>
        <color theme="1"/>
        <rFont val="Times New Roman"/>
        <family val="1"/>
        <charset val="238"/>
      </rPr>
      <t>42</t>
    </r>
    <r>
      <rPr>
        <sz val="12"/>
        <color theme="1"/>
        <rFont val="Times New Roman"/>
        <family val="1"/>
        <charset val="238"/>
      </rPr>
      <t xml:space="preserve"> - STROJNÍ - únava materiálu</t>
    </r>
  </si>
  <si>
    <r>
      <rPr>
        <b/>
        <sz val="12"/>
        <color theme="1"/>
        <rFont val="Times New Roman"/>
        <family val="1"/>
        <charset val="238"/>
      </rPr>
      <t>43</t>
    </r>
    <r>
      <rPr>
        <sz val="12"/>
        <color theme="1"/>
        <rFont val="Times New Roman"/>
        <family val="1"/>
        <charset val="238"/>
      </rPr>
      <t xml:space="preserve"> - Hydraulika</t>
    </r>
  </si>
  <si>
    <r>
      <rPr>
        <b/>
        <sz val="12"/>
        <color theme="1"/>
        <rFont val="Times New Roman"/>
        <family val="1"/>
        <charset val="238"/>
      </rPr>
      <t>44</t>
    </r>
    <r>
      <rPr>
        <sz val="12"/>
        <color theme="1"/>
        <rFont val="Times New Roman"/>
        <family val="1"/>
        <charset val="238"/>
      </rPr>
      <t xml:space="preserve"> - Pneumatika</t>
    </r>
  </si>
  <si>
    <r>
      <rPr>
        <b/>
        <sz val="12"/>
        <color theme="1"/>
        <rFont val="Times New Roman"/>
        <family val="1"/>
        <charset val="238"/>
      </rPr>
      <t>45</t>
    </r>
    <r>
      <rPr>
        <sz val="12"/>
        <color theme="1"/>
        <rFont val="Times New Roman"/>
        <family val="1"/>
        <charset val="238"/>
      </rPr>
      <t xml:space="preserve"> - Tribotechnika</t>
    </r>
  </si>
  <si>
    <r>
      <rPr>
        <b/>
        <sz val="12"/>
        <color theme="1"/>
        <rFont val="Times New Roman"/>
        <family val="1"/>
        <charset val="238"/>
      </rPr>
      <t>46</t>
    </r>
    <r>
      <rPr>
        <sz val="12"/>
        <color theme="1"/>
        <rFont val="Times New Roman"/>
        <family val="1"/>
        <charset val="238"/>
      </rPr>
      <t xml:space="preserve"> - TECH. - chybné nastavení parametrů</t>
    </r>
  </si>
  <si>
    <r>
      <rPr>
        <b/>
        <sz val="12"/>
        <color theme="1"/>
        <rFont val="Times New Roman"/>
        <family val="1"/>
        <charset val="238"/>
      </rPr>
      <t>48</t>
    </r>
    <r>
      <rPr>
        <sz val="12"/>
        <color theme="1"/>
        <rFont val="Times New Roman"/>
        <family val="1"/>
        <charset val="238"/>
      </rPr>
      <t xml:space="preserve"> - STROJNÍ - čekání na příchod poruchové služby</t>
    </r>
  </si>
  <si>
    <r>
      <rPr>
        <b/>
        <sz val="12"/>
        <color theme="1"/>
        <rFont val="Times New Roman"/>
        <family val="1"/>
        <charset val="238"/>
      </rPr>
      <t>49</t>
    </r>
    <r>
      <rPr>
        <sz val="12"/>
        <color theme="1"/>
        <rFont val="Times New Roman"/>
        <family val="1"/>
        <charset val="238"/>
      </rPr>
      <t xml:space="preserve"> - STROJNÍ - ostatní </t>
    </r>
  </si>
  <si>
    <r>
      <rPr>
        <b/>
        <sz val="12"/>
        <color theme="1"/>
        <rFont val="Times New Roman"/>
        <family val="1"/>
        <charset val="238"/>
      </rPr>
      <t>50</t>
    </r>
    <r>
      <rPr>
        <sz val="12"/>
        <color theme="1"/>
        <rFont val="Times New Roman"/>
        <family val="1"/>
        <charset val="238"/>
      </rPr>
      <t xml:space="preserve"> - EL VN - přetížení</t>
    </r>
  </si>
  <si>
    <r>
      <rPr>
        <b/>
        <sz val="12"/>
        <color theme="1"/>
        <rFont val="Times New Roman"/>
        <family val="1"/>
        <charset val="238"/>
      </rPr>
      <t>51</t>
    </r>
    <r>
      <rPr>
        <sz val="12"/>
        <color theme="1"/>
        <rFont val="Times New Roman"/>
        <family val="1"/>
        <charset val="238"/>
      </rPr>
      <t xml:space="preserve"> - EL VN - vadný izolační stav</t>
    </r>
  </si>
  <si>
    <r>
      <rPr>
        <b/>
        <sz val="12"/>
        <color theme="1"/>
        <rFont val="Times New Roman"/>
        <family val="1"/>
        <charset val="238"/>
      </rPr>
      <t>52</t>
    </r>
    <r>
      <rPr>
        <sz val="12"/>
        <color theme="1"/>
        <rFont val="Times New Roman"/>
        <family val="1"/>
        <charset val="238"/>
      </rPr>
      <t xml:space="preserve"> - EL VN - mechanické poškození elektrického zařízení</t>
    </r>
  </si>
  <si>
    <r>
      <rPr>
        <b/>
        <sz val="12"/>
        <color theme="1"/>
        <rFont val="Times New Roman"/>
        <family val="1"/>
        <charset val="238"/>
      </rPr>
      <t xml:space="preserve">53 </t>
    </r>
    <r>
      <rPr>
        <sz val="12"/>
        <color theme="1"/>
        <rFont val="Times New Roman"/>
        <family val="1"/>
        <charset val="238"/>
      </rPr>
      <t>- EL VN -vadné stykače spínače</t>
    </r>
  </si>
  <si>
    <r>
      <rPr>
        <b/>
        <sz val="12"/>
        <color theme="1"/>
        <rFont val="Times New Roman"/>
        <family val="1"/>
        <charset val="238"/>
      </rPr>
      <t>54</t>
    </r>
    <r>
      <rPr>
        <sz val="12"/>
        <color theme="1"/>
        <rFont val="Times New Roman"/>
        <family val="1"/>
        <charset val="238"/>
      </rPr>
      <t xml:space="preserve"> - EL VN - špatná funkce čidla</t>
    </r>
  </si>
  <si>
    <r>
      <rPr>
        <b/>
        <sz val="12"/>
        <color theme="1"/>
        <rFont val="Times New Roman"/>
        <family val="1"/>
        <charset val="238"/>
      </rPr>
      <t>55</t>
    </r>
    <r>
      <rPr>
        <sz val="12"/>
        <color theme="1"/>
        <rFont val="Times New Roman"/>
        <family val="1"/>
        <charset val="238"/>
      </rPr>
      <t xml:space="preserve"> - EL VN - porucha měniče</t>
    </r>
  </si>
  <si>
    <r>
      <rPr>
        <b/>
        <sz val="12"/>
        <color theme="1"/>
        <rFont val="Times New Roman"/>
        <family val="1"/>
        <charset val="238"/>
      </rPr>
      <t>56</t>
    </r>
    <r>
      <rPr>
        <sz val="12"/>
        <color theme="1"/>
        <rFont val="Times New Roman"/>
        <family val="1"/>
        <charset val="238"/>
      </rPr>
      <t xml:space="preserve"> - EL VN - vadný ŘS - vstup, výstup</t>
    </r>
  </si>
  <si>
    <r>
      <rPr>
        <b/>
        <sz val="12"/>
        <color theme="1"/>
        <rFont val="Times New Roman"/>
        <family val="1"/>
        <charset val="238"/>
      </rPr>
      <t>57</t>
    </r>
    <r>
      <rPr>
        <sz val="12"/>
        <color theme="1"/>
        <rFont val="Times New Roman"/>
        <family val="1"/>
        <charset val="238"/>
      </rPr>
      <t xml:space="preserve"> - EL VN - chybné nastavení parametrů</t>
    </r>
  </si>
  <si>
    <r>
      <rPr>
        <b/>
        <sz val="12"/>
        <color theme="1"/>
        <rFont val="Times New Roman"/>
        <family val="1"/>
        <charset val="238"/>
      </rPr>
      <t>58</t>
    </r>
    <r>
      <rPr>
        <sz val="12"/>
        <color theme="1"/>
        <rFont val="Times New Roman"/>
        <family val="1"/>
        <charset val="238"/>
      </rPr>
      <t xml:space="preserve"> - EL VN - čekání na příchod poruchové služby</t>
    </r>
  </si>
  <si>
    <r>
      <rPr>
        <b/>
        <sz val="12"/>
        <color theme="1"/>
        <rFont val="Times New Roman"/>
        <family val="1"/>
        <charset val="238"/>
      </rPr>
      <t>59</t>
    </r>
    <r>
      <rPr>
        <sz val="12"/>
        <color theme="1"/>
        <rFont val="Times New Roman"/>
        <family val="1"/>
        <charset val="238"/>
      </rPr>
      <t xml:space="preserve"> - EL VN - ostatní</t>
    </r>
  </si>
  <si>
    <r>
      <rPr>
        <b/>
        <sz val="12"/>
        <color theme="1"/>
        <rFont val="Times New Roman"/>
        <family val="1"/>
        <charset val="238"/>
      </rPr>
      <t>60</t>
    </r>
    <r>
      <rPr>
        <sz val="12"/>
        <color theme="1"/>
        <rFont val="Times New Roman"/>
        <family val="1"/>
        <charset val="238"/>
      </rPr>
      <t xml:space="preserve"> - Manipulace s materiálem</t>
    </r>
  </si>
  <si>
    <r>
      <rPr>
        <b/>
        <sz val="12"/>
        <color theme="1"/>
        <rFont val="Times New Roman"/>
        <family val="1"/>
        <charset val="238"/>
      </rPr>
      <t>61</t>
    </r>
    <r>
      <rPr>
        <sz val="12"/>
        <color theme="1"/>
        <rFont val="Times New Roman"/>
        <family val="1"/>
        <charset val="238"/>
      </rPr>
      <t xml:space="preserve"> - Nezajištěn druhotný materiál</t>
    </r>
  </si>
  <si>
    <r>
      <rPr>
        <b/>
        <sz val="12"/>
        <color theme="1"/>
        <rFont val="Times New Roman"/>
        <family val="1"/>
        <charset val="238"/>
      </rPr>
      <t>62</t>
    </r>
    <r>
      <rPr>
        <sz val="12"/>
        <color theme="1"/>
        <rFont val="Times New Roman"/>
        <family val="1"/>
        <charset val="238"/>
      </rPr>
      <t xml:space="preserve"> - Čekání na jeřáb</t>
    </r>
  </si>
  <si>
    <r>
      <rPr>
        <b/>
        <sz val="12"/>
        <color theme="1"/>
        <rFont val="Times New Roman"/>
        <family val="1"/>
        <charset val="238"/>
      </rPr>
      <t>63</t>
    </r>
    <r>
      <rPr>
        <sz val="12"/>
        <color theme="1"/>
        <rFont val="Times New Roman"/>
        <family val="1"/>
        <charset val="238"/>
      </rPr>
      <t xml:space="preserve"> - Neobsazení stroje - jiné</t>
    </r>
  </si>
  <si>
    <r>
      <rPr>
        <b/>
        <sz val="12"/>
        <color theme="1"/>
        <rFont val="Times New Roman"/>
        <family val="1"/>
        <charset val="238"/>
      </rPr>
      <t>64</t>
    </r>
    <r>
      <rPr>
        <sz val="12"/>
        <color theme="1"/>
        <rFont val="Times New Roman"/>
        <family val="1"/>
        <charset val="238"/>
      </rPr>
      <t xml:space="preserve"> - Neobsazení stroje - absence</t>
    </r>
  </si>
  <si>
    <r>
      <rPr>
        <b/>
        <sz val="12"/>
        <color theme="1"/>
        <rFont val="Times New Roman"/>
        <family val="1"/>
        <charset val="238"/>
      </rPr>
      <t>65</t>
    </r>
    <r>
      <rPr>
        <sz val="12"/>
        <color theme="1"/>
        <rFont val="Times New Roman"/>
        <family val="1"/>
        <charset val="238"/>
      </rPr>
      <t xml:space="preserve"> - Změna technologie</t>
    </r>
  </si>
  <si>
    <r>
      <rPr>
        <b/>
        <sz val="12"/>
        <color theme="1"/>
        <rFont val="Times New Roman"/>
        <family val="1"/>
        <charset val="238"/>
      </rPr>
      <t>66</t>
    </r>
    <r>
      <rPr>
        <sz val="12"/>
        <color theme="1"/>
        <rFont val="Times New Roman"/>
        <family val="1"/>
        <charset val="238"/>
      </rPr>
      <t xml:space="preserve"> - Seřízení stroje</t>
    </r>
  </si>
  <si>
    <r>
      <rPr>
        <b/>
        <sz val="12"/>
        <color theme="1"/>
        <rFont val="Times New Roman"/>
        <family val="1"/>
        <charset val="238"/>
      </rPr>
      <t>67</t>
    </r>
    <r>
      <rPr>
        <sz val="12"/>
        <color theme="1"/>
        <rFont val="Times New Roman"/>
        <family val="1"/>
        <charset val="238"/>
      </rPr>
      <t xml:space="preserve"> - Oprava DKP</t>
    </r>
  </si>
  <si>
    <r>
      <rPr>
        <b/>
        <sz val="12"/>
        <color theme="1"/>
        <rFont val="Times New Roman"/>
        <family val="1"/>
        <charset val="238"/>
      </rPr>
      <t>68</t>
    </r>
    <r>
      <rPr>
        <sz val="12"/>
        <color theme="1"/>
        <rFont val="Times New Roman"/>
        <family val="1"/>
        <charset val="238"/>
      </rPr>
      <t xml:space="preserve"> - Zásah kontroly</t>
    </r>
  </si>
  <si>
    <r>
      <rPr>
        <b/>
        <sz val="12"/>
        <color theme="1"/>
        <rFont val="Times New Roman"/>
        <family val="1"/>
        <charset val="238"/>
      </rPr>
      <t>69</t>
    </r>
    <r>
      <rPr>
        <sz val="12"/>
        <color theme="1"/>
        <rFont val="Times New Roman"/>
        <family val="1"/>
        <charset val="238"/>
      </rPr>
      <t xml:space="preserve"> - Provozní prostoj - ostatní</t>
    </r>
  </si>
  <si>
    <r>
      <rPr>
        <b/>
        <sz val="12"/>
        <color theme="1"/>
        <rFont val="Times New Roman"/>
        <family val="1"/>
        <charset val="238"/>
      </rPr>
      <t>70</t>
    </r>
    <r>
      <rPr>
        <sz val="12"/>
        <color theme="1"/>
        <rFont val="Times New Roman"/>
        <family val="1"/>
        <charset val="238"/>
      </rPr>
      <t xml:space="preserve"> - EL NN/MAR - přetížení</t>
    </r>
  </si>
  <si>
    <r>
      <rPr>
        <b/>
        <sz val="12"/>
        <color theme="1"/>
        <rFont val="Times New Roman"/>
        <family val="1"/>
        <charset val="238"/>
      </rPr>
      <t>71</t>
    </r>
    <r>
      <rPr>
        <sz val="12"/>
        <color theme="1"/>
        <rFont val="Times New Roman"/>
        <family val="1"/>
        <charset val="238"/>
      </rPr>
      <t xml:space="preserve"> - EL NN/MAR - vadný izolační stav</t>
    </r>
  </si>
  <si>
    <r>
      <rPr>
        <b/>
        <sz val="12"/>
        <color theme="1"/>
        <rFont val="Times New Roman"/>
        <family val="1"/>
        <charset val="238"/>
      </rPr>
      <t>72</t>
    </r>
    <r>
      <rPr>
        <sz val="12"/>
        <color theme="1"/>
        <rFont val="Times New Roman"/>
        <family val="1"/>
        <charset val="238"/>
      </rPr>
      <t xml:space="preserve"> - EL NN/MAR - mechanické poškození elektrického zařízení</t>
    </r>
  </si>
  <si>
    <r>
      <rPr>
        <b/>
        <sz val="12"/>
        <color theme="1"/>
        <rFont val="Times New Roman"/>
        <family val="1"/>
        <charset val="238"/>
      </rPr>
      <t>73</t>
    </r>
    <r>
      <rPr>
        <sz val="12"/>
        <color theme="1"/>
        <rFont val="Times New Roman"/>
        <family val="1"/>
        <charset val="238"/>
      </rPr>
      <t xml:space="preserve"> - EL NN/MAR - vadné stykače spínače</t>
    </r>
  </si>
  <si>
    <r>
      <rPr>
        <b/>
        <sz val="12"/>
        <color theme="1"/>
        <rFont val="Times New Roman"/>
        <family val="1"/>
        <charset val="238"/>
      </rPr>
      <t>74</t>
    </r>
    <r>
      <rPr>
        <sz val="12"/>
        <color theme="1"/>
        <rFont val="Times New Roman"/>
        <family val="1"/>
        <charset val="238"/>
      </rPr>
      <t xml:space="preserve"> - EL NN/MAR - špatná funkce čidla</t>
    </r>
  </si>
  <si>
    <r>
      <rPr>
        <b/>
        <sz val="12"/>
        <color theme="1"/>
        <rFont val="Times New Roman"/>
        <family val="1"/>
        <charset val="238"/>
      </rPr>
      <t>75</t>
    </r>
    <r>
      <rPr>
        <sz val="12"/>
        <color theme="1"/>
        <rFont val="Times New Roman"/>
        <family val="1"/>
        <charset val="238"/>
      </rPr>
      <t xml:space="preserve"> - EL NN/MAR - porucha měniče</t>
    </r>
  </si>
  <si>
    <r>
      <rPr>
        <b/>
        <sz val="12"/>
        <color theme="1"/>
        <rFont val="Times New Roman"/>
        <family val="1"/>
        <charset val="238"/>
      </rPr>
      <t xml:space="preserve">76 </t>
    </r>
    <r>
      <rPr>
        <sz val="12"/>
        <color theme="1"/>
        <rFont val="Times New Roman"/>
        <family val="1"/>
        <charset val="238"/>
      </rPr>
      <t>- EL NN/MAR - vadný ŘS - vstup, výstup</t>
    </r>
  </si>
  <si>
    <r>
      <rPr>
        <b/>
        <sz val="12"/>
        <color theme="1"/>
        <rFont val="Times New Roman"/>
        <family val="1"/>
        <charset val="238"/>
      </rPr>
      <t xml:space="preserve">77 </t>
    </r>
    <r>
      <rPr>
        <sz val="12"/>
        <color theme="1"/>
        <rFont val="Times New Roman"/>
        <family val="1"/>
        <charset val="238"/>
      </rPr>
      <t>- EL NN/MAR - chybné nastavení parametrů</t>
    </r>
  </si>
  <si>
    <r>
      <rPr>
        <b/>
        <sz val="12"/>
        <color theme="1"/>
        <rFont val="Times New Roman"/>
        <family val="1"/>
        <charset val="238"/>
      </rPr>
      <t xml:space="preserve">78 </t>
    </r>
    <r>
      <rPr>
        <sz val="12"/>
        <color theme="1"/>
        <rFont val="Times New Roman"/>
        <family val="1"/>
        <charset val="238"/>
      </rPr>
      <t>- EL NN/MAR - čekání na příchod poruchové služby</t>
    </r>
  </si>
  <si>
    <r>
      <rPr>
        <b/>
        <sz val="12"/>
        <color theme="1"/>
        <rFont val="Times New Roman"/>
        <family val="1"/>
        <charset val="238"/>
      </rPr>
      <t>79</t>
    </r>
    <r>
      <rPr>
        <sz val="12"/>
        <color theme="1"/>
        <rFont val="Times New Roman"/>
        <family val="1"/>
        <charset val="238"/>
      </rPr>
      <t xml:space="preserve"> - EL NN/MAR - ostatní</t>
    </r>
  </si>
  <si>
    <r>
      <rPr>
        <b/>
        <sz val="12"/>
        <color theme="1"/>
        <rFont val="Times New Roman"/>
        <family val="1"/>
        <charset val="238"/>
      </rPr>
      <t xml:space="preserve">80 </t>
    </r>
    <r>
      <rPr>
        <sz val="12"/>
        <color theme="1"/>
        <rFont val="Times New Roman"/>
        <family val="1"/>
        <charset val="238"/>
      </rPr>
      <t>- Signály VAX, Kalibrace + Seřízení, Čekáni na trať</t>
    </r>
  </si>
  <si>
    <r>
      <rPr>
        <b/>
        <sz val="12"/>
        <color theme="1"/>
        <rFont val="Times New Roman"/>
        <family val="1"/>
        <charset val="238"/>
      </rPr>
      <t>81</t>
    </r>
    <r>
      <rPr>
        <sz val="12"/>
        <color theme="1"/>
        <rFont val="Times New Roman"/>
        <family val="1"/>
        <charset val="238"/>
      </rPr>
      <t xml:space="preserve"> - EKO - nedostatek elektrické energie</t>
    </r>
  </si>
  <si>
    <r>
      <rPr>
        <b/>
        <sz val="12"/>
        <color theme="1"/>
        <rFont val="Times New Roman"/>
        <family val="1"/>
        <charset val="238"/>
      </rPr>
      <t>82</t>
    </r>
    <r>
      <rPr>
        <sz val="12"/>
        <color theme="1"/>
        <rFont val="Times New Roman"/>
        <family val="1"/>
        <charset val="238"/>
      </rPr>
      <t xml:space="preserve"> - Prostoj z důvodu jiného zařízení</t>
    </r>
  </si>
  <si>
    <r>
      <rPr>
        <b/>
        <sz val="12"/>
        <color theme="1"/>
        <rFont val="Times New Roman"/>
        <family val="1"/>
        <charset val="238"/>
      </rPr>
      <t xml:space="preserve">83 </t>
    </r>
    <r>
      <rPr>
        <sz val="12"/>
        <color theme="1"/>
        <rFont val="Times New Roman"/>
        <family val="1"/>
        <charset val="238"/>
      </rPr>
      <t>- Z Viny Redukovny - provozni</t>
    </r>
  </si>
  <si>
    <r>
      <rPr>
        <b/>
        <sz val="12"/>
        <color theme="1"/>
        <rFont val="Times New Roman"/>
        <family val="1"/>
        <charset val="238"/>
      </rPr>
      <t>84</t>
    </r>
    <r>
      <rPr>
        <sz val="12"/>
        <color theme="1"/>
        <rFont val="Times New Roman"/>
        <family val="1"/>
        <charset val="238"/>
      </rPr>
      <t xml:space="preserve"> - Z Viny Redukovny - strojni</t>
    </r>
  </si>
  <si>
    <r>
      <rPr>
        <b/>
        <sz val="12"/>
        <color theme="1"/>
        <rFont val="Times New Roman"/>
        <family val="1"/>
        <charset val="238"/>
      </rPr>
      <t>85</t>
    </r>
    <r>
      <rPr>
        <sz val="12"/>
        <color theme="1"/>
        <rFont val="Times New Roman"/>
        <family val="1"/>
        <charset val="238"/>
      </rPr>
      <t xml:space="preserve"> - Z Viny Redukovny - elektro</t>
    </r>
  </si>
  <si>
    <r>
      <rPr>
        <b/>
        <sz val="12"/>
        <color theme="1"/>
        <rFont val="Times New Roman"/>
        <family val="1"/>
        <charset val="238"/>
      </rPr>
      <t>86</t>
    </r>
    <r>
      <rPr>
        <sz val="12"/>
        <color theme="1"/>
        <rFont val="Times New Roman"/>
        <family val="1"/>
        <charset val="238"/>
      </rPr>
      <t xml:space="preserve"> - Porucha signálu IT</t>
    </r>
  </si>
  <si>
    <r>
      <rPr>
        <b/>
        <sz val="12"/>
        <color theme="1"/>
        <rFont val="Times New Roman"/>
        <family val="1"/>
        <charset val="238"/>
      </rPr>
      <t>87</t>
    </r>
    <r>
      <rPr>
        <sz val="12"/>
        <color theme="1"/>
        <rFont val="Times New Roman"/>
        <family val="1"/>
        <charset val="238"/>
      </rPr>
      <t xml:space="preserve"> - Z viny IT</t>
    </r>
  </si>
  <si>
    <r>
      <rPr>
        <b/>
        <sz val="12"/>
        <color theme="1"/>
        <rFont val="Times New Roman"/>
        <family val="1"/>
        <charset val="238"/>
      </rPr>
      <t xml:space="preserve">88 </t>
    </r>
    <r>
      <rPr>
        <sz val="12"/>
        <color theme="1"/>
        <rFont val="Times New Roman"/>
        <family val="1"/>
        <charset val="238"/>
      </rPr>
      <t>- Organizační</t>
    </r>
  </si>
  <si>
    <r>
      <rPr>
        <b/>
        <sz val="12"/>
        <color theme="1"/>
        <rFont val="Times New Roman"/>
        <family val="1"/>
        <charset val="238"/>
      </rPr>
      <t>89</t>
    </r>
    <r>
      <rPr>
        <sz val="12"/>
        <color theme="1"/>
        <rFont val="Times New Roman"/>
        <family val="1"/>
        <charset val="238"/>
      </rPr>
      <t xml:space="preserve"> - Z viny Redukovny - ostatní</t>
    </r>
  </si>
  <si>
    <r>
      <rPr>
        <b/>
        <sz val="12"/>
        <color theme="1"/>
        <rFont val="Times New Roman"/>
        <family val="1"/>
        <charset val="238"/>
      </rPr>
      <t xml:space="preserve">90 </t>
    </r>
    <r>
      <rPr>
        <sz val="12"/>
        <color theme="1"/>
        <rFont val="Times New Roman"/>
        <family val="1"/>
        <charset val="238"/>
      </rPr>
      <t>- Nedostatky</t>
    </r>
  </si>
  <si>
    <r>
      <rPr>
        <b/>
        <sz val="12"/>
        <color theme="1"/>
        <rFont val="Times New Roman"/>
        <family val="1"/>
        <charset val="238"/>
      </rPr>
      <t>91</t>
    </r>
    <r>
      <rPr>
        <sz val="12"/>
        <color theme="1"/>
        <rFont val="Times New Roman"/>
        <family val="1"/>
        <charset val="238"/>
      </rPr>
      <t xml:space="preserve"> - Nedostatek elektrické energie</t>
    </r>
  </si>
  <si>
    <r>
      <rPr>
        <b/>
        <sz val="12"/>
        <color theme="1"/>
        <rFont val="Times New Roman"/>
        <family val="1"/>
        <charset val="238"/>
      </rPr>
      <t>92</t>
    </r>
    <r>
      <rPr>
        <sz val="12"/>
        <color theme="1"/>
        <rFont val="Times New Roman"/>
        <family val="1"/>
        <charset val="238"/>
      </rPr>
      <t xml:space="preserve"> - Nedostatek plynu</t>
    </r>
  </si>
  <si>
    <r>
      <rPr>
        <b/>
        <sz val="12"/>
        <color theme="1"/>
        <rFont val="Times New Roman"/>
        <family val="1"/>
        <charset val="238"/>
      </rPr>
      <t>93</t>
    </r>
    <r>
      <rPr>
        <sz val="12"/>
        <color theme="1"/>
        <rFont val="Times New Roman"/>
        <family val="1"/>
        <charset val="238"/>
      </rPr>
      <t xml:space="preserve"> - Nedostatek vody</t>
    </r>
  </si>
  <si>
    <r>
      <rPr>
        <b/>
        <sz val="12"/>
        <color theme="1"/>
        <rFont val="Times New Roman"/>
        <family val="1"/>
        <charset val="238"/>
      </rPr>
      <t xml:space="preserve">94 </t>
    </r>
    <r>
      <rPr>
        <sz val="12"/>
        <color theme="1"/>
        <rFont val="Times New Roman"/>
        <family val="1"/>
        <charset val="238"/>
      </rPr>
      <t>- Nedostatek vzduchu</t>
    </r>
  </si>
  <si>
    <r>
      <rPr>
        <b/>
        <sz val="12"/>
        <color theme="1"/>
        <rFont val="Times New Roman"/>
        <family val="1"/>
        <charset val="238"/>
      </rPr>
      <t>95</t>
    </r>
    <r>
      <rPr>
        <sz val="12"/>
        <color theme="1"/>
        <rFont val="Times New Roman"/>
        <family val="1"/>
        <charset val="238"/>
      </rPr>
      <t xml:space="preserve"> - Nedostatek materiálu</t>
    </r>
  </si>
  <si>
    <r>
      <rPr>
        <b/>
        <sz val="12"/>
        <color theme="1"/>
        <rFont val="Times New Roman"/>
        <family val="1"/>
        <charset val="238"/>
      </rPr>
      <t>96</t>
    </r>
    <r>
      <rPr>
        <sz val="12"/>
        <color theme="1"/>
        <rFont val="Times New Roman"/>
        <family val="1"/>
        <charset val="238"/>
      </rPr>
      <t xml:space="preserve"> - Nedostatek teploty</t>
    </r>
  </si>
  <si>
    <r>
      <rPr>
        <b/>
        <sz val="12"/>
        <color theme="1"/>
        <rFont val="Times New Roman"/>
        <family val="1"/>
        <charset val="238"/>
      </rPr>
      <t xml:space="preserve">98 </t>
    </r>
    <r>
      <rPr>
        <sz val="12"/>
        <color theme="1"/>
        <rFont val="Times New Roman"/>
        <family val="1"/>
        <charset val="238"/>
      </rPr>
      <t>- Nedostatky ostatní</t>
    </r>
  </si>
  <si>
    <r>
      <rPr>
        <b/>
        <sz val="12"/>
        <color theme="1"/>
        <rFont val="Times New Roman"/>
        <family val="1"/>
        <charset val="238"/>
      </rPr>
      <t xml:space="preserve">99 </t>
    </r>
    <r>
      <rPr>
        <sz val="12"/>
        <color theme="1"/>
        <rFont val="Times New Roman"/>
        <family val="1"/>
        <charset val="238"/>
      </rPr>
      <t>- Neindetifikovatelný prostoj</t>
    </r>
  </si>
  <si>
    <t>Výroba / Production</t>
  </si>
  <si>
    <t>Počet kusů / Quantity</t>
  </si>
  <si>
    <t>Celkový počet kusů / Total quantity</t>
  </si>
  <si>
    <t>Celkový čas na výrobu / Total standard operating time [min]</t>
  </si>
  <si>
    <t>Prostoje / Stoppage</t>
  </si>
  <si>
    <t>Celková délka prostojů / Total stoppage time [min]</t>
  </si>
  <si>
    <t>Pracovní čas / Actual operating time [min]</t>
  </si>
  <si>
    <t>Porovnání / Compare</t>
  </si>
  <si>
    <t>Konec / Finish</t>
  </si>
  <si>
    <t>Počátek / Start</t>
  </si>
  <si>
    <t>Počítadlo / Counter</t>
  </si>
  <si>
    <t>Jiné poznámky / Other remarks:</t>
  </si>
  <si>
    <t>Ruční vypisování / Manually of entering</t>
  </si>
  <si>
    <t>Výběr ze seznamu / Selecting from the list</t>
  </si>
  <si>
    <t>Využití a výkon / Availability and performance [%]</t>
  </si>
  <si>
    <t>Druh / Type</t>
  </si>
  <si>
    <t>Kódy / Codes</t>
  </si>
  <si>
    <t>Čas / Time</t>
  </si>
  <si>
    <t>Kalendářní čas / Calendary time [min]</t>
  </si>
  <si>
    <t>Plánované prostoje / Planned stoppage time [min]</t>
  </si>
  <si>
    <t>Naplánovaný čas / Schedulet time [min]</t>
  </si>
  <si>
    <t>Neplánované prostoje / Unplanned downtime [min]</t>
  </si>
  <si>
    <t>Dostupný čas / Available time [min]</t>
  </si>
  <si>
    <t>Aktuální cyklický čas / Actual cycle time [s]</t>
  </si>
  <si>
    <t>Průměrný cyklický čas / Average cycle time [s]</t>
  </si>
  <si>
    <t>1, 4, 5, 32, 35</t>
  </si>
  <si>
    <t>10 - 99</t>
  </si>
  <si>
    <t>Využití / Availability [%]</t>
  </si>
  <si>
    <t>Výkon / Performance [%]</t>
  </si>
  <si>
    <t>Číslo balíku / Order no.</t>
  </si>
  <si>
    <t>Průměr / Diameter [mm]</t>
  </si>
  <si>
    <t>Stěna /  Thinckness [mm]</t>
  </si>
  <si>
    <t>Číslo balíku /  Order no.</t>
  </si>
  <si>
    <t>Průměr /  Diameter [mm]</t>
  </si>
  <si>
    <t>Stěna / Thinckness [mm]</t>
  </si>
  <si>
    <t>Cyklický čas / Standard Cycle time [s]</t>
  </si>
  <si>
    <t>Čas na výrobu / Standard operating time [min]</t>
  </si>
  <si>
    <t>69 - Provozní prostoj - ostatní</t>
  </si>
  <si>
    <t>62 - Čekání na jeřáb</t>
  </si>
  <si>
    <t>20 - Výměna DKP</t>
  </si>
  <si>
    <t>32 - Přestávka</t>
  </si>
  <si>
    <t>Lacko Václav</t>
  </si>
  <si>
    <t>Fryštenská Soňa</t>
  </si>
  <si>
    <t>Míšková Andrea</t>
  </si>
  <si>
    <t>Nová Lucie</t>
  </si>
  <si>
    <t>Mertanová Libuše</t>
  </si>
  <si>
    <t>Vajdová Tereza</t>
  </si>
  <si>
    <t>Klásek Karel</t>
  </si>
  <si>
    <t>Pabián Tomáš</t>
  </si>
  <si>
    <t>Herman Martin</t>
  </si>
  <si>
    <t>Merčák Karol</t>
  </si>
  <si>
    <t>Buchvaldek Lubomír</t>
  </si>
  <si>
    <t>Sikora Aleš</t>
  </si>
  <si>
    <t>Prosková Dana</t>
  </si>
  <si>
    <t>Hričková Eva</t>
  </si>
  <si>
    <t>Chrobok Jiří</t>
  </si>
  <si>
    <t>Czerner Šárka</t>
  </si>
  <si>
    <t>Urbánek Jiří</t>
  </si>
  <si>
    <t>Bendik Milan</t>
  </si>
  <si>
    <t>Kovács Petr</t>
  </si>
  <si>
    <t>Klemischová Naděžda</t>
  </si>
  <si>
    <t>Mlýnková Vladimíra</t>
  </si>
  <si>
    <t>Čížová Dagmar</t>
  </si>
  <si>
    <t>Bembenková Jana</t>
  </si>
  <si>
    <t>Šotová Renáta</t>
  </si>
  <si>
    <t>Gwuzdová Renáta</t>
  </si>
  <si>
    <t>Švorcová Miluše</t>
  </si>
  <si>
    <t>Škuta Vítězslav</t>
  </si>
  <si>
    <t>Slicho Karol</t>
  </si>
  <si>
    <t>Šamaj Pavol</t>
  </si>
  <si>
    <t>Poloch Marek</t>
  </si>
  <si>
    <t>Velart Ivo</t>
  </si>
  <si>
    <t>Zemánek Štěpán</t>
  </si>
  <si>
    <t>Kopeček Michal</t>
  </si>
  <si>
    <t>Jakubík Petr</t>
  </si>
  <si>
    <t>Šmíd Tomáš</t>
  </si>
  <si>
    <t>Chodura Roman</t>
  </si>
  <si>
    <t>Konečný Vladimír</t>
  </si>
  <si>
    <t>Gerba Petr</t>
  </si>
  <si>
    <t>Pietraszek Česlav</t>
  </si>
  <si>
    <t>Novák Vladimír</t>
  </si>
  <si>
    <t>Špinar Jan</t>
  </si>
  <si>
    <t>Konvička Vladimír</t>
  </si>
  <si>
    <t>Kolek Jiří</t>
  </si>
  <si>
    <t>Brveník Milan</t>
  </si>
  <si>
    <t>Pekař Vladimír</t>
  </si>
  <si>
    <t>Willing Daniel</t>
  </si>
  <si>
    <t>Vítek Marcel</t>
  </si>
  <si>
    <t>Tomáško Kamil</t>
  </si>
  <si>
    <t>10 - Přestavba</t>
  </si>
  <si>
    <t>Gadlena Alexandr</t>
  </si>
  <si>
    <t>Anton Jan</t>
  </si>
  <si>
    <t>Čechal Martin</t>
  </si>
  <si>
    <t>Daniš Libor</t>
  </si>
  <si>
    <t>Kovář Vladimír</t>
  </si>
  <si>
    <t>Littner Lukáš</t>
  </si>
  <si>
    <t>Major Roman</t>
  </si>
  <si>
    <t>Sobík David</t>
  </si>
  <si>
    <t>Velčovský Roman</t>
  </si>
  <si>
    <t>1 - Pracovní klid</t>
  </si>
  <si>
    <t>66 - Seřízení stroje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</si>
</sst>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5"/>
      <color theme="1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E399"/>
        <bgColor indexed="64"/>
      </patternFill>
    </fill>
    <fill>
      <patternFill patternType="solid">
        <fgColor rgb="FFFFC5C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0" fontId="1" fillId="7" borderId="31" xfId="0" applyFont="1" applyFill="1" applyBorder="1" applyAlignment="1">
      <alignment horizontal="center" vertical="center"/>
    </xf>
    <xf numFmtId="0" fontId="1" fillId="7" borderId="40" xfId="0" applyFont="1" applyFill="1" applyBorder="1" applyAlignment="1">
      <alignment horizontal="center" vertical="center"/>
    </xf>
    <xf numFmtId="0" fontId="1" fillId="7" borderId="26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18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9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7" borderId="20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  <xf numFmtId="1" fontId="1" fillId="0" borderId="19" xfId="0" applyNumberFormat="1" applyFont="1" applyBorder="1" applyAlignment="1">
      <alignment horizontal="center" vertical="center"/>
    </xf>
    <xf numFmtId="1" fontId="1" fillId="0" borderId="10" xfId="0" applyNumberFormat="1" applyFont="1" applyBorder="1" applyAlignment="1">
      <alignment horizontal="center" vertical="center"/>
    </xf>
    <xf numFmtId="1" fontId="2" fillId="0" borderId="29" xfId="0" applyNumberFormat="1" applyFont="1" applyBorder="1" applyAlignment="1">
      <alignment horizontal="center" vertical="center"/>
    </xf>
    <xf numFmtId="0" fontId="1" fillId="6" borderId="19" xfId="0" applyNumberFormat="1" applyFont="1" applyFill="1" applyBorder="1" applyAlignment="1">
      <alignment horizontal="center" vertical="center"/>
    </xf>
    <xf numFmtId="0" fontId="1" fillId="6" borderId="10" xfId="0" applyNumberFormat="1" applyFont="1" applyFill="1" applyBorder="1" applyAlignment="1">
      <alignment horizontal="center" vertical="center"/>
    </xf>
    <xf numFmtId="1" fontId="1" fillId="0" borderId="30" xfId="0" applyNumberFormat="1" applyFont="1" applyBorder="1" applyAlignment="1">
      <alignment horizontal="center" vertical="center"/>
    </xf>
    <xf numFmtId="1" fontId="1" fillId="0" borderId="26" xfId="0" applyNumberFormat="1" applyFont="1" applyBorder="1" applyAlignment="1">
      <alignment horizontal="center" vertical="center"/>
    </xf>
    <xf numFmtId="1" fontId="1" fillId="3" borderId="19" xfId="0" applyNumberFormat="1" applyFont="1" applyFill="1" applyBorder="1" applyAlignment="1">
      <alignment horizontal="center" vertical="center"/>
    </xf>
    <xf numFmtId="1" fontId="1" fillId="3" borderId="10" xfId="0" applyNumberFormat="1" applyFont="1" applyFill="1" applyBorder="1" applyAlignment="1">
      <alignment horizontal="center" vertical="center"/>
    </xf>
    <xf numFmtId="1" fontId="3" fillId="2" borderId="4" xfId="0" applyNumberFormat="1" applyFont="1" applyFill="1" applyBorder="1" applyAlignment="1">
      <alignment horizontal="center" vertical="center"/>
    </xf>
    <xf numFmtId="14" fontId="1" fillId="7" borderId="4" xfId="0" applyNumberFormat="1" applyFont="1" applyFill="1" applyBorder="1" applyAlignment="1">
      <alignment horizontal="center" vertical="center"/>
    </xf>
    <xf numFmtId="3" fontId="1" fillId="6" borderId="32" xfId="0" applyNumberFormat="1" applyFont="1" applyFill="1" applyBorder="1" applyAlignment="1">
      <alignment horizontal="center" vertical="center"/>
    </xf>
    <xf numFmtId="3" fontId="1" fillId="6" borderId="13" xfId="0" applyNumberFormat="1" applyFont="1" applyFill="1" applyBorder="1" applyAlignment="1">
      <alignment horizontal="center" vertical="center"/>
    </xf>
    <xf numFmtId="3" fontId="1" fillId="6" borderId="33" xfId="0" applyNumberFormat="1" applyFont="1" applyFill="1" applyBorder="1" applyAlignment="1">
      <alignment horizontal="center" vertical="center"/>
    </xf>
    <xf numFmtId="14" fontId="1" fillId="0" borderId="45" xfId="0" applyNumberFormat="1" applyFont="1" applyBorder="1" applyAlignment="1">
      <alignment horizontal="center" vertical="center"/>
    </xf>
    <xf numFmtId="14" fontId="1" fillId="0" borderId="14" xfId="0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left" vertical="center" wrapText="1"/>
    </xf>
    <xf numFmtId="0" fontId="1" fillId="6" borderId="22" xfId="0" applyFont="1" applyFill="1" applyBorder="1" applyAlignment="1">
      <alignment horizontal="left" vertical="center" wrapText="1"/>
    </xf>
    <xf numFmtId="0" fontId="1" fillId="6" borderId="23" xfId="0" applyFont="1" applyFill="1" applyBorder="1" applyAlignment="1">
      <alignment horizontal="left" vertical="center" wrapText="1"/>
    </xf>
    <xf numFmtId="0" fontId="1" fillId="5" borderId="21" xfId="0" applyFont="1" applyFill="1" applyBorder="1" applyAlignment="1">
      <alignment horizontal="center" vertical="center" wrapText="1"/>
    </xf>
    <xf numFmtId="0" fontId="1" fillId="5" borderId="22" xfId="0" applyFont="1" applyFill="1" applyBorder="1" applyAlignment="1">
      <alignment horizontal="center" vertical="center" wrapText="1"/>
    </xf>
    <xf numFmtId="0" fontId="1" fillId="5" borderId="2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5" borderId="35" xfId="0" applyFont="1" applyFill="1" applyBorder="1" applyAlignment="1">
      <alignment horizontal="center" vertical="center" wrapText="1"/>
    </xf>
    <xf numFmtId="0" fontId="3" fillId="5" borderId="36" xfId="0" applyFont="1" applyFill="1" applyBorder="1" applyAlignment="1">
      <alignment horizontal="center" vertical="center" wrapText="1"/>
    </xf>
    <xf numFmtId="0" fontId="3" fillId="5" borderId="38" xfId="0" applyFont="1" applyFill="1" applyBorder="1" applyAlignment="1">
      <alignment horizontal="center" vertical="center" wrapText="1"/>
    </xf>
    <xf numFmtId="0" fontId="3" fillId="5" borderId="39" xfId="0" applyFont="1" applyFill="1" applyBorder="1" applyAlignment="1">
      <alignment horizontal="center" vertical="center" wrapText="1"/>
    </xf>
    <xf numFmtId="0" fontId="1" fillId="5" borderId="35" xfId="0" applyFont="1" applyFill="1" applyBorder="1" applyAlignment="1">
      <alignment horizontal="center" vertical="center" wrapText="1"/>
    </xf>
    <xf numFmtId="0" fontId="1" fillId="5" borderId="36" xfId="0" applyFont="1" applyFill="1" applyBorder="1" applyAlignment="1">
      <alignment horizontal="center" vertical="center" wrapText="1"/>
    </xf>
    <xf numFmtId="0" fontId="1" fillId="5" borderId="37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3" borderId="44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6"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</dxfs>
  <tableStyles count="0" defaultTableStyle="TableStyleMedium2" defaultPivotStyle="PivotStyleLight16"/>
  <colors>
    <mruColors>
      <color rgb="FFC0E399"/>
      <color rgb="FFFFC5C5"/>
      <color rgb="FFFFA3A3"/>
      <color rgb="FFFF8B8B"/>
      <color rgb="FFFFDE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2">
    <pageSetUpPr fitToPage="1"/>
  </sheetPr>
  <dimension ref="B1:R75"/>
  <sheetViews>
    <sheetView tabSelected="1" zoomScaleNormal="100" workbookViewId="0"/>
  </sheetViews>
  <sheetFormatPr defaultColWidth="15.7109375" defaultRowHeight="20.100000000000001" customHeight="1" x14ac:dyDescent="0.25"/>
  <cols>
    <col min="1" max="1" width="5.7109375" style="1" customWidth="1"/>
    <col min="2" max="2" width="15.7109375" style="1"/>
    <col min="3" max="3" width="65.7109375" style="1" customWidth="1"/>
    <col min="4" max="4" width="20.7109375" style="1" customWidth="1"/>
    <col min="5" max="5" width="70.7109375" style="1" customWidth="1"/>
    <col min="6" max="6" width="0.5703125" style="4" customWidth="1"/>
    <col min="7" max="7" width="13.5703125" style="1" bestFit="1" customWidth="1"/>
    <col min="8" max="8" width="15.5703125" style="1" bestFit="1" customWidth="1"/>
    <col min="9" max="9" width="17.5703125" style="1" bestFit="1" customWidth="1"/>
    <col min="10" max="10" width="12.5703125" style="1" bestFit="1" customWidth="1"/>
    <col min="11" max="11" width="23.42578125" style="1" bestFit="1" customWidth="1"/>
    <col min="12" max="12" width="25.140625" style="1" bestFit="1" customWidth="1"/>
    <col min="13" max="13" width="0.5703125" style="1" customWidth="1"/>
    <col min="14" max="17" width="15.7109375" style="1"/>
    <col min="18" max="18" width="15.7109375" style="1" customWidth="1"/>
    <col min="19" max="16384" width="15.7109375" style="1"/>
  </cols>
  <sheetData>
    <row r="1" spans="2:18" ht="20.100000000000001" customHeight="1" thickBot="1" x14ac:dyDescent="0.3"/>
    <row r="2" spans="2:18" ht="20.100000000000001" customHeight="1" thickBot="1" x14ac:dyDescent="0.3">
      <c r="B2" s="12" t="s">
        <v>107</v>
      </c>
      <c r="C2" s="58">
        <v>42705</v>
      </c>
      <c r="D2" s="23" t="s">
        <v>110</v>
      </c>
      <c r="E2" s="28" t="s">
        <v>16</v>
      </c>
      <c r="F2" s="20"/>
      <c r="H2" s="24"/>
      <c r="I2" s="70" t="s">
        <v>199</v>
      </c>
      <c r="J2" s="71"/>
      <c r="K2" s="72"/>
    </row>
    <row r="3" spans="2:18" ht="20.100000000000001" customHeight="1" x14ac:dyDescent="0.25">
      <c r="B3" s="64" t="s">
        <v>108</v>
      </c>
      <c r="C3" s="26">
        <v>1</v>
      </c>
      <c r="D3" s="64" t="s">
        <v>109</v>
      </c>
      <c r="E3" s="29" t="s">
        <v>248</v>
      </c>
      <c r="F3" s="20"/>
      <c r="H3" s="34"/>
      <c r="I3" s="70" t="s">
        <v>200</v>
      </c>
      <c r="J3" s="71"/>
      <c r="K3" s="72"/>
    </row>
    <row r="4" spans="2:18" ht="20.100000000000001" customHeight="1" thickBot="1" x14ac:dyDescent="0.3">
      <c r="B4" s="68"/>
      <c r="C4" s="27" t="s">
        <v>28</v>
      </c>
      <c r="D4" s="68"/>
      <c r="E4" s="30" t="s">
        <v>254</v>
      </c>
      <c r="F4" s="20"/>
    </row>
    <row r="5" spans="2:18" ht="35.1" customHeight="1" thickBot="1" x14ac:dyDescent="0.3">
      <c r="B5" s="79" t="s">
        <v>191</v>
      </c>
      <c r="C5" s="80"/>
      <c r="D5" s="81"/>
      <c r="E5" s="82"/>
      <c r="F5" s="86"/>
      <c r="G5" s="93" t="s">
        <v>187</v>
      </c>
      <c r="H5" s="80"/>
      <c r="I5" s="80"/>
      <c r="J5" s="80"/>
      <c r="K5" s="80"/>
      <c r="L5" s="94"/>
      <c r="M5" s="90"/>
      <c r="N5" s="79" t="s">
        <v>201</v>
      </c>
      <c r="O5" s="80"/>
      <c r="P5" s="80"/>
      <c r="Q5" s="80"/>
      <c r="R5" s="57">
        <f>(R12*R15)/100</f>
        <v>65</v>
      </c>
    </row>
    <row r="6" spans="2:18" ht="35.1" customHeight="1" thickBot="1" x14ac:dyDescent="0.3">
      <c r="B6" s="12" t="s">
        <v>111</v>
      </c>
      <c r="C6" s="13" t="s">
        <v>112</v>
      </c>
      <c r="D6" s="13" t="s">
        <v>114</v>
      </c>
      <c r="E6" s="21" t="s">
        <v>113</v>
      </c>
      <c r="F6" s="87"/>
      <c r="G6" s="16" t="s">
        <v>216</v>
      </c>
      <c r="H6" s="14" t="s">
        <v>217</v>
      </c>
      <c r="I6" s="14" t="s">
        <v>218</v>
      </c>
      <c r="J6" s="14" t="s">
        <v>188</v>
      </c>
      <c r="K6" s="14" t="s">
        <v>222</v>
      </c>
      <c r="L6" s="15" t="s">
        <v>223</v>
      </c>
      <c r="M6" s="91"/>
      <c r="N6" s="66" t="s">
        <v>202</v>
      </c>
      <c r="O6" s="67"/>
      <c r="P6" s="67"/>
      <c r="Q6" s="13" t="s">
        <v>203</v>
      </c>
      <c r="R6" s="17" t="s">
        <v>204</v>
      </c>
    </row>
    <row r="7" spans="2:18" ht="20.100000000000001" customHeight="1" x14ac:dyDescent="0.25">
      <c r="B7" s="31" t="s">
        <v>35</v>
      </c>
      <c r="C7" s="32" t="s">
        <v>224</v>
      </c>
      <c r="D7" s="32">
        <v>15</v>
      </c>
      <c r="E7" s="26" t="s">
        <v>62</v>
      </c>
      <c r="F7" s="87"/>
      <c r="G7" s="59">
        <v>189462</v>
      </c>
      <c r="H7" s="32">
        <v>133</v>
      </c>
      <c r="I7" s="32">
        <v>8</v>
      </c>
      <c r="J7" s="39">
        <v>40</v>
      </c>
      <c r="K7" s="32">
        <v>59</v>
      </c>
      <c r="L7" s="47">
        <f>(J7*K7)/60</f>
        <v>39.333333333333336</v>
      </c>
      <c r="M7" s="91"/>
      <c r="N7" s="97" t="s">
        <v>205</v>
      </c>
      <c r="O7" s="98"/>
      <c r="P7" s="98"/>
      <c r="Q7" s="18" t="s">
        <v>106</v>
      </c>
      <c r="R7" s="47">
        <v>1440</v>
      </c>
    </row>
    <row r="8" spans="2:18" ht="20.100000000000001" customHeight="1" x14ac:dyDescent="0.25">
      <c r="B8" s="33" t="s">
        <v>36</v>
      </c>
      <c r="C8" s="34" t="s">
        <v>225</v>
      </c>
      <c r="D8" s="34">
        <v>15</v>
      </c>
      <c r="E8" s="25" t="s">
        <v>57</v>
      </c>
      <c r="F8" s="87"/>
      <c r="G8" s="60">
        <v>189451</v>
      </c>
      <c r="H8" s="34">
        <v>133</v>
      </c>
      <c r="I8" s="34">
        <v>4</v>
      </c>
      <c r="J8" s="24">
        <v>15</v>
      </c>
      <c r="K8" s="34">
        <v>51</v>
      </c>
      <c r="L8" s="48">
        <f t="shared" ref="L8:L16" si="0">(J8*K8)/60</f>
        <v>12.75</v>
      </c>
      <c r="M8" s="91"/>
      <c r="N8" s="102" t="s">
        <v>206</v>
      </c>
      <c r="O8" s="71"/>
      <c r="P8" s="72"/>
      <c r="Q8" s="3" t="s">
        <v>212</v>
      </c>
      <c r="R8" s="48">
        <f>(SUMIF(C7:C24,"1 - Pracovní klid",D7:D24))+(SUMIF(C7:C24,"4 - Dekáda",D7:D24))+(SUMIF(C7:C24,"5 - SO,GO",D7:D24))+(SUMIF(C7:C24,"32 - Přestávka",D7:D24))+(SUMIF(C7:C24,"35 - CBO",D7:D24))+(SUMIF(C32:C49,"1 - Pracovní klid",D32:D49))+(SUMIF(C32:C49,"4 - Dekáda",D32:D49))+(SUMIF(C32:C49,"5 - SO,GO",D32:D49))+(SUMIF(C32:C49,"32 - Přestávka",D32:D49))+(SUMIF(C32:C49,"35 - CBO",D32:D49))+(SUMIF(C57:C74,"1 - Pracovní klid",D57:D74))+(SUMIF(C57:C74,"4 - Dekáda",D57:D74))+(SUMIF(C57:C74,"5 - SO,GO",D57:D74))+(SUMIF(C57:C74,"32 - Přestávka",D57:D74))+(SUMIF(C57:C74,"35 - CBO",D57:D74))</f>
        <v>340</v>
      </c>
    </row>
    <row r="9" spans="2:18" ht="20.100000000000001" customHeight="1" x14ac:dyDescent="0.25">
      <c r="B9" s="33" t="s">
        <v>36</v>
      </c>
      <c r="C9" s="34" t="s">
        <v>226</v>
      </c>
      <c r="D9" s="34">
        <v>10</v>
      </c>
      <c r="E9" s="25" t="s">
        <v>106</v>
      </c>
      <c r="F9" s="87"/>
      <c r="G9" s="60">
        <v>189450</v>
      </c>
      <c r="H9" s="34">
        <v>133</v>
      </c>
      <c r="I9" s="34">
        <v>4</v>
      </c>
      <c r="J9" s="24">
        <v>27</v>
      </c>
      <c r="K9" s="34">
        <v>51</v>
      </c>
      <c r="L9" s="48">
        <f t="shared" si="0"/>
        <v>22.95</v>
      </c>
      <c r="M9" s="91"/>
      <c r="N9" s="102" t="s">
        <v>207</v>
      </c>
      <c r="O9" s="71"/>
      <c r="P9" s="72"/>
      <c r="Q9" s="3" t="s">
        <v>106</v>
      </c>
      <c r="R9" s="48">
        <f>R7-R8</f>
        <v>1100</v>
      </c>
    </row>
    <row r="10" spans="2:18" ht="20.100000000000001" customHeight="1" x14ac:dyDescent="0.25">
      <c r="B10" s="33" t="s">
        <v>37</v>
      </c>
      <c r="C10" s="34" t="s">
        <v>227</v>
      </c>
      <c r="D10" s="34">
        <v>15</v>
      </c>
      <c r="E10" s="25" t="s">
        <v>106</v>
      </c>
      <c r="F10" s="87"/>
      <c r="G10" s="60">
        <v>189457</v>
      </c>
      <c r="H10" s="34">
        <v>133</v>
      </c>
      <c r="I10" s="34">
        <v>6.3</v>
      </c>
      <c r="J10" s="24">
        <v>16</v>
      </c>
      <c r="K10" s="34">
        <v>53</v>
      </c>
      <c r="L10" s="48">
        <f t="shared" si="0"/>
        <v>14.133333333333333</v>
      </c>
      <c r="M10" s="91"/>
      <c r="N10" s="102" t="s">
        <v>208</v>
      </c>
      <c r="O10" s="71"/>
      <c r="P10" s="72"/>
      <c r="Q10" s="3" t="s">
        <v>213</v>
      </c>
      <c r="R10" s="48">
        <f>(D25+D50+D75)-R8</f>
        <v>295</v>
      </c>
    </row>
    <row r="11" spans="2:18" ht="20.100000000000001" customHeight="1" x14ac:dyDescent="0.25">
      <c r="B11" s="33" t="s">
        <v>38</v>
      </c>
      <c r="C11" s="34" t="s">
        <v>225</v>
      </c>
      <c r="D11" s="34">
        <v>10</v>
      </c>
      <c r="E11" s="25" t="s">
        <v>57</v>
      </c>
      <c r="F11" s="87"/>
      <c r="G11" s="60">
        <v>189458</v>
      </c>
      <c r="H11" s="34">
        <v>133</v>
      </c>
      <c r="I11" s="34">
        <v>6.3</v>
      </c>
      <c r="J11" s="24">
        <v>25</v>
      </c>
      <c r="K11" s="34">
        <v>53</v>
      </c>
      <c r="L11" s="48">
        <f t="shared" si="0"/>
        <v>22.083333333333332</v>
      </c>
      <c r="M11" s="91"/>
      <c r="N11" s="102" t="s">
        <v>209</v>
      </c>
      <c r="O11" s="71"/>
      <c r="P11" s="72"/>
      <c r="Q11" s="3" t="s">
        <v>106</v>
      </c>
      <c r="R11" s="48">
        <f>R9-R10</f>
        <v>805</v>
      </c>
    </row>
    <row r="12" spans="2:18" ht="20.100000000000001" customHeight="1" x14ac:dyDescent="0.25">
      <c r="B12" s="33" t="s">
        <v>39</v>
      </c>
      <c r="C12" s="34" t="s">
        <v>225</v>
      </c>
      <c r="D12" s="34">
        <v>10</v>
      </c>
      <c r="E12" s="25" t="s">
        <v>57</v>
      </c>
      <c r="F12" s="87"/>
      <c r="G12" s="60">
        <v>189456</v>
      </c>
      <c r="H12" s="34">
        <v>133</v>
      </c>
      <c r="I12" s="34">
        <v>6.3</v>
      </c>
      <c r="J12" s="24">
        <v>28</v>
      </c>
      <c r="K12" s="34">
        <v>53</v>
      </c>
      <c r="L12" s="48">
        <f t="shared" si="0"/>
        <v>24.733333333333334</v>
      </c>
      <c r="M12" s="91"/>
      <c r="N12" s="103" t="s">
        <v>214</v>
      </c>
      <c r="O12" s="104"/>
      <c r="P12" s="105"/>
      <c r="Q12" s="45" t="s">
        <v>106</v>
      </c>
      <c r="R12" s="55">
        <f>(R11/R9)*100</f>
        <v>73.181818181818187</v>
      </c>
    </row>
    <row r="13" spans="2:18" ht="20.100000000000001" customHeight="1" x14ac:dyDescent="0.25">
      <c r="B13" s="33" t="s">
        <v>39</v>
      </c>
      <c r="C13" s="34" t="s">
        <v>227</v>
      </c>
      <c r="D13" s="34">
        <v>40</v>
      </c>
      <c r="E13" s="25" t="s">
        <v>106</v>
      </c>
      <c r="F13" s="87"/>
      <c r="G13" s="60">
        <v>189459</v>
      </c>
      <c r="H13" s="34">
        <v>133</v>
      </c>
      <c r="I13" s="34">
        <v>7.1</v>
      </c>
      <c r="J13" s="24">
        <v>21</v>
      </c>
      <c r="K13" s="34">
        <v>52</v>
      </c>
      <c r="L13" s="48">
        <f t="shared" si="0"/>
        <v>18.2</v>
      </c>
      <c r="M13" s="91"/>
      <c r="N13" s="102" t="s">
        <v>210</v>
      </c>
      <c r="O13" s="71"/>
      <c r="P13" s="72"/>
      <c r="Q13" s="3" t="s">
        <v>106</v>
      </c>
      <c r="R13" s="48">
        <f>(R11*60)/(J17+J42+J67)</f>
        <v>55.773672055427255</v>
      </c>
    </row>
    <row r="14" spans="2:18" ht="20.100000000000001" customHeight="1" x14ac:dyDescent="0.25">
      <c r="B14" s="33" t="s">
        <v>40</v>
      </c>
      <c r="C14" s="34" t="s">
        <v>225</v>
      </c>
      <c r="D14" s="34">
        <v>15</v>
      </c>
      <c r="E14" s="25" t="s">
        <v>57</v>
      </c>
      <c r="F14" s="87"/>
      <c r="G14" s="60">
        <v>189460</v>
      </c>
      <c r="H14" s="34">
        <v>133</v>
      </c>
      <c r="I14" s="34">
        <v>7.25</v>
      </c>
      <c r="J14" s="24">
        <v>19</v>
      </c>
      <c r="K14" s="34">
        <v>53</v>
      </c>
      <c r="L14" s="48">
        <f t="shared" si="0"/>
        <v>16.783333333333335</v>
      </c>
      <c r="M14" s="91"/>
      <c r="N14" s="102" t="s">
        <v>211</v>
      </c>
      <c r="O14" s="71"/>
      <c r="P14" s="72"/>
      <c r="Q14" s="3" t="s">
        <v>106</v>
      </c>
      <c r="R14" s="48">
        <f>(J7*K7+J8*K8+J9*K9+J10*K10+J11*K11+J12*K12+J13*K13+J14*K14+J15*K15+J16*K16+J32*K32+J33*K33+J34*K34+J35*K35+J36*K36+J37*K37+J38*K38+J39*K39+J40*K40+J41*K41+J57*K57+J58*K58+J59*K59+J60*K60+J61*K61+J62*K62+J63*K63+J64*K64+J65*K65+J66*K66)/(J17+J42+J67)</f>
        <v>49.53810623556582</v>
      </c>
    </row>
    <row r="15" spans="2:18" ht="20.100000000000001" customHeight="1" thickBot="1" x14ac:dyDescent="0.3">
      <c r="B15" s="33" t="s">
        <v>40</v>
      </c>
      <c r="C15" s="34" t="s">
        <v>225</v>
      </c>
      <c r="D15" s="34">
        <v>10</v>
      </c>
      <c r="E15" s="25" t="s">
        <v>57</v>
      </c>
      <c r="F15" s="87"/>
      <c r="G15" s="60">
        <v>189461</v>
      </c>
      <c r="H15" s="34">
        <v>133</v>
      </c>
      <c r="I15" s="34">
        <v>7.25</v>
      </c>
      <c r="J15" s="24">
        <v>20</v>
      </c>
      <c r="K15" s="34">
        <v>53</v>
      </c>
      <c r="L15" s="48">
        <f t="shared" si="0"/>
        <v>17.666666666666668</v>
      </c>
      <c r="M15" s="92"/>
      <c r="N15" s="99" t="s">
        <v>215</v>
      </c>
      <c r="O15" s="100"/>
      <c r="P15" s="101"/>
      <c r="Q15" s="46" t="s">
        <v>106</v>
      </c>
      <c r="R15" s="56">
        <f>(R14/R13)*100</f>
        <v>88.81987577639751</v>
      </c>
    </row>
    <row r="16" spans="2:18" ht="20.100000000000001" customHeight="1" thickBot="1" x14ac:dyDescent="0.3">
      <c r="B16" s="33" t="s">
        <v>41</v>
      </c>
      <c r="C16" s="34" t="s">
        <v>225</v>
      </c>
      <c r="D16" s="34">
        <v>15</v>
      </c>
      <c r="E16" s="25" t="s">
        <v>57</v>
      </c>
      <c r="F16" s="87"/>
      <c r="G16" s="61">
        <v>189546</v>
      </c>
      <c r="H16" s="37">
        <v>73</v>
      </c>
      <c r="I16" s="37">
        <v>7.1</v>
      </c>
      <c r="J16" s="40">
        <v>66</v>
      </c>
      <c r="K16" s="37">
        <v>52</v>
      </c>
      <c r="L16" s="49">
        <f t="shared" si="0"/>
        <v>57.2</v>
      </c>
    </row>
    <row r="17" spans="2:12" ht="20.100000000000001" customHeight="1" thickBot="1" x14ac:dyDescent="0.3">
      <c r="B17" s="33" t="s">
        <v>42</v>
      </c>
      <c r="C17" s="34" t="s">
        <v>227</v>
      </c>
      <c r="D17" s="34">
        <v>10</v>
      </c>
      <c r="E17" s="25" t="s">
        <v>106</v>
      </c>
      <c r="F17" s="87"/>
      <c r="G17" s="95" t="s">
        <v>189</v>
      </c>
      <c r="H17" s="96"/>
      <c r="I17" s="96"/>
      <c r="J17" s="19">
        <f>SUM(J7:J16)</f>
        <v>277</v>
      </c>
    </row>
    <row r="18" spans="2:12" ht="20.100000000000001" customHeight="1" x14ac:dyDescent="0.25">
      <c r="B18" s="33" t="s">
        <v>42</v>
      </c>
      <c r="C18" s="34" t="s">
        <v>276</v>
      </c>
      <c r="D18" s="34">
        <v>35</v>
      </c>
      <c r="E18" s="25" t="s">
        <v>106</v>
      </c>
      <c r="F18" s="88"/>
      <c r="G18" s="64" t="s">
        <v>190</v>
      </c>
      <c r="H18" s="65"/>
      <c r="I18" s="65"/>
      <c r="J18" s="65"/>
      <c r="K18" s="65"/>
      <c r="L18" s="47">
        <f>SUM(L7:L16)</f>
        <v>245.83333333333331</v>
      </c>
    </row>
    <row r="19" spans="2:12" ht="20.100000000000001" customHeight="1" thickBot="1" x14ac:dyDescent="0.3">
      <c r="B19" s="33"/>
      <c r="C19" s="34"/>
      <c r="D19" s="34"/>
      <c r="E19" s="25"/>
      <c r="F19" s="89"/>
      <c r="G19" s="68" t="s">
        <v>193</v>
      </c>
      <c r="H19" s="69"/>
      <c r="I19" s="69"/>
      <c r="J19" s="69"/>
      <c r="K19" s="69"/>
      <c r="L19" s="49">
        <f>480-D25</f>
        <v>280</v>
      </c>
    </row>
    <row r="20" spans="2:12" ht="20.100000000000001" customHeight="1" thickBot="1" x14ac:dyDescent="0.3">
      <c r="B20" s="33"/>
      <c r="C20" s="34"/>
      <c r="D20" s="34"/>
      <c r="E20" s="35"/>
      <c r="F20" s="20"/>
      <c r="K20" s="22" t="s">
        <v>194</v>
      </c>
      <c r="L20" s="50">
        <f>L19-L18</f>
        <v>34.166666666666686</v>
      </c>
    </row>
    <row r="21" spans="2:12" ht="20.100000000000001" customHeight="1" x14ac:dyDescent="0.25">
      <c r="B21" s="33"/>
      <c r="C21" s="34"/>
      <c r="D21" s="34"/>
      <c r="E21" s="35"/>
      <c r="F21" s="90"/>
      <c r="G21" s="64" t="s">
        <v>197</v>
      </c>
      <c r="H21" s="65"/>
      <c r="I21" s="85"/>
    </row>
    <row r="22" spans="2:12" ht="20.100000000000001" customHeight="1" x14ac:dyDescent="0.25">
      <c r="B22" s="33"/>
      <c r="C22" s="34"/>
      <c r="D22" s="34"/>
      <c r="E22" s="35"/>
      <c r="F22" s="91"/>
      <c r="G22" s="83" t="s">
        <v>195</v>
      </c>
      <c r="H22" s="84"/>
      <c r="I22" s="51"/>
    </row>
    <row r="23" spans="2:12" ht="20.100000000000001" customHeight="1" thickBot="1" x14ac:dyDescent="0.3">
      <c r="B23" s="33"/>
      <c r="C23" s="34"/>
      <c r="D23" s="34"/>
      <c r="E23" s="35"/>
      <c r="F23" s="92"/>
      <c r="G23" s="68" t="s">
        <v>196</v>
      </c>
      <c r="H23" s="69"/>
      <c r="I23" s="52"/>
    </row>
    <row r="24" spans="2:12" ht="20.100000000000001" customHeight="1" thickBot="1" x14ac:dyDescent="0.3">
      <c r="B24" s="36"/>
      <c r="C24" s="37"/>
      <c r="D24" s="37"/>
      <c r="E24" s="38"/>
      <c r="F24" s="20"/>
    </row>
    <row r="25" spans="2:12" ht="20.100000000000001" customHeight="1" thickBot="1" x14ac:dyDescent="0.3">
      <c r="B25" s="66" t="s">
        <v>192</v>
      </c>
      <c r="C25" s="67"/>
      <c r="D25" s="53">
        <f>SUM(D7:D24)</f>
        <v>200</v>
      </c>
      <c r="E25" s="44" t="s">
        <v>198</v>
      </c>
      <c r="F25" s="43"/>
      <c r="G25" s="73"/>
      <c r="H25" s="74"/>
      <c r="I25" s="74"/>
      <c r="J25" s="74"/>
      <c r="K25" s="74"/>
      <c r="L25" s="75"/>
    </row>
    <row r="26" spans="2:12" ht="3" customHeight="1" thickBot="1" x14ac:dyDescent="0.3">
      <c r="B26" s="76"/>
      <c r="C26" s="77"/>
      <c r="D26" s="77"/>
      <c r="E26" s="78"/>
    </row>
    <row r="27" spans="2:12" ht="20.100000000000001" customHeight="1" thickBot="1" x14ac:dyDescent="0.3">
      <c r="B27" s="12" t="s">
        <v>107</v>
      </c>
      <c r="C27" s="58">
        <v>42705</v>
      </c>
      <c r="D27" s="23" t="s">
        <v>110</v>
      </c>
      <c r="E27" s="28" t="s">
        <v>16</v>
      </c>
      <c r="F27" s="20"/>
      <c r="G27" s="4"/>
      <c r="H27" s="4"/>
    </row>
    <row r="28" spans="2:12" ht="20.100000000000001" customHeight="1" x14ac:dyDescent="0.25">
      <c r="B28" s="64" t="s">
        <v>108</v>
      </c>
      <c r="C28" s="26">
        <v>2</v>
      </c>
      <c r="D28" s="64" t="s">
        <v>109</v>
      </c>
      <c r="E28" s="29" t="s">
        <v>283</v>
      </c>
      <c r="F28" s="20"/>
      <c r="G28" s="4"/>
      <c r="H28" s="4"/>
    </row>
    <row r="29" spans="2:12" ht="20.100000000000001" customHeight="1" thickBot="1" x14ac:dyDescent="0.3">
      <c r="B29" s="68"/>
      <c r="C29" s="27" t="s">
        <v>29</v>
      </c>
      <c r="D29" s="68"/>
      <c r="E29" s="30" t="s">
        <v>256</v>
      </c>
      <c r="F29" s="20"/>
      <c r="G29" s="4"/>
      <c r="H29" s="4"/>
      <c r="I29" s="4"/>
      <c r="J29" s="4"/>
      <c r="K29" s="4"/>
      <c r="L29" s="4"/>
    </row>
    <row r="30" spans="2:12" ht="35.1" customHeight="1" thickBot="1" x14ac:dyDescent="0.3">
      <c r="B30" s="79" t="s">
        <v>191</v>
      </c>
      <c r="C30" s="80"/>
      <c r="D30" s="81"/>
      <c r="E30" s="82"/>
      <c r="F30" s="86"/>
      <c r="G30" s="93" t="s">
        <v>187</v>
      </c>
      <c r="H30" s="80"/>
      <c r="I30" s="80"/>
      <c r="J30" s="80"/>
      <c r="K30" s="80"/>
      <c r="L30" s="94"/>
    </row>
    <row r="31" spans="2:12" ht="35.1" customHeight="1" thickBot="1" x14ac:dyDescent="0.3">
      <c r="B31" s="12" t="s">
        <v>111</v>
      </c>
      <c r="C31" s="13" t="s">
        <v>112</v>
      </c>
      <c r="D31" s="13" t="s">
        <v>114</v>
      </c>
      <c r="E31" s="21" t="s">
        <v>113</v>
      </c>
      <c r="F31" s="87"/>
      <c r="G31" s="16" t="s">
        <v>219</v>
      </c>
      <c r="H31" s="14" t="s">
        <v>220</v>
      </c>
      <c r="I31" s="14" t="s">
        <v>221</v>
      </c>
      <c r="J31" s="14" t="s">
        <v>188</v>
      </c>
      <c r="K31" s="14" t="s">
        <v>222</v>
      </c>
      <c r="L31" s="15" t="s">
        <v>223</v>
      </c>
    </row>
    <row r="32" spans="2:12" ht="20.100000000000001" customHeight="1" x14ac:dyDescent="0.25">
      <c r="B32" s="31" t="s">
        <v>43</v>
      </c>
      <c r="C32" s="32" t="s">
        <v>286</v>
      </c>
      <c r="D32" s="32">
        <v>105</v>
      </c>
      <c r="E32" s="26" t="s">
        <v>106</v>
      </c>
      <c r="F32" s="87"/>
      <c r="G32" s="59">
        <v>189546</v>
      </c>
      <c r="H32" s="32">
        <v>73</v>
      </c>
      <c r="I32" s="32">
        <v>7.1</v>
      </c>
      <c r="J32" s="39">
        <v>98</v>
      </c>
      <c r="K32" s="32">
        <v>52</v>
      </c>
      <c r="L32" s="47">
        <f>(J32*K32)/60</f>
        <v>84.933333333333337</v>
      </c>
    </row>
    <row r="33" spans="2:12" ht="20.100000000000001" customHeight="1" x14ac:dyDescent="0.25">
      <c r="B33" s="33" t="s">
        <v>45</v>
      </c>
      <c r="C33" s="34" t="s">
        <v>227</v>
      </c>
      <c r="D33" s="34">
        <v>15</v>
      </c>
      <c r="E33" s="25" t="s">
        <v>106</v>
      </c>
      <c r="F33" s="87"/>
      <c r="G33" s="60">
        <v>189548</v>
      </c>
      <c r="H33" s="34">
        <v>73</v>
      </c>
      <c r="I33" s="34">
        <v>7.1</v>
      </c>
      <c r="J33" s="24">
        <v>56</v>
      </c>
      <c r="K33" s="34">
        <v>52</v>
      </c>
      <c r="L33" s="48">
        <f t="shared" ref="L33:L41" si="1">(J33*K33)/60</f>
        <v>48.533333333333331</v>
      </c>
    </row>
    <row r="34" spans="2:12" ht="20.100000000000001" customHeight="1" x14ac:dyDescent="0.25">
      <c r="B34" s="33" t="s">
        <v>46</v>
      </c>
      <c r="C34" s="34" t="s">
        <v>287</v>
      </c>
      <c r="D34" s="34">
        <v>15</v>
      </c>
      <c r="E34" s="25" t="s">
        <v>67</v>
      </c>
      <c r="F34" s="87"/>
      <c r="G34" s="60">
        <v>189542</v>
      </c>
      <c r="H34" s="34">
        <v>73</v>
      </c>
      <c r="I34" s="34">
        <v>7.1</v>
      </c>
      <c r="J34" s="24">
        <v>22</v>
      </c>
      <c r="K34" s="34">
        <v>52</v>
      </c>
      <c r="L34" s="48">
        <f t="shared" si="1"/>
        <v>19.066666666666666</v>
      </c>
    </row>
    <row r="35" spans="2:12" ht="20.100000000000001" customHeight="1" x14ac:dyDescent="0.25">
      <c r="B35" s="33" t="s">
        <v>46</v>
      </c>
      <c r="C35" s="34" t="s">
        <v>224</v>
      </c>
      <c r="D35" s="34">
        <v>5</v>
      </c>
      <c r="E35" s="25" t="s">
        <v>62</v>
      </c>
      <c r="F35" s="87"/>
      <c r="G35" s="60">
        <v>189540</v>
      </c>
      <c r="H35" s="34">
        <v>73</v>
      </c>
      <c r="I35" s="34">
        <v>5.16</v>
      </c>
      <c r="J35" s="24">
        <v>61</v>
      </c>
      <c r="K35" s="34">
        <v>46</v>
      </c>
      <c r="L35" s="48">
        <f t="shared" si="1"/>
        <v>46.766666666666666</v>
      </c>
    </row>
    <row r="36" spans="2:12" ht="20.100000000000001" customHeight="1" x14ac:dyDescent="0.25">
      <c r="B36" s="33" t="s">
        <v>47</v>
      </c>
      <c r="C36" s="34" t="s">
        <v>226</v>
      </c>
      <c r="D36" s="34">
        <v>10</v>
      </c>
      <c r="E36" s="25" t="s">
        <v>73</v>
      </c>
      <c r="F36" s="87"/>
      <c r="G36" s="60"/>
      <c r="H36" s="34"/>
      <c r="I36" s="34"/>
      <c r="J36" s="24"/>
      <c r="K36" s="34"/>
      <c r="L36" s="48">
        <f t="shared" si="1"/>
        <v>0</v>
      </c>
    </row>
    <row r="37" spans="2:12" ht="20.100000000000001" customHeight="1" x14ac:dyDescent="0.25">
      <c r="B37" s="33" t="s">
        <v>47</v>
      </c>
      <c r="C37" s="34" t="s">
        <v>227</v>
      </c>
      <c r="D37" s="34">
        <v>40</v>
      </c>
      <c r="E37" s="25" t="s">
        <v>106</v>
      </c>
      <c r="F37" s="87"/>
      <c r="G37" s="60"/>
      <c r="H37" s="34"/>
      <c r="I37" s="34"/>
      <c r="J37" s="24"/>
      <c r="K37" s="34"/>
      <c r="L37" s="48">
        <f t="shared" si="1"/>
        <v>0</v>
      </c>
    </row>
    <row r="38" spans="2:12" ht="20.100000000000001" customHeight="1" x14ac:dyDescent="0.25">
      <c r="B38" s="33" t="s">
        <v>48</v>
      </c>
      <c r="C38" s="34" t="s">
        <v>224</v>
      </c>
      <c r="D38" s="34">
        <v>5</v>
      </c>
      <c r="E38" s="25" t="s">
        <v>62</v>
      </c>
      <c r="F38" s="87"/>
      <c r="G38" s="60"/>
      <c r="H38" s="34"/>
      <c r="I38" s="34"/>
      <c r="J38" s="24"/>
      <c r="K38" s="34"/>
      <c r="L38" s="48">
        <f t="shared" si="1"/>
        <v>0</v>
      </c>
    </row>
    <row r="39" spans="2:12" ht="20.100000000000001" customHeight="1" x14ac:dyDescent="0.25">
      <c r="B39" s="33" t="s">
        <v>49</v>
      </c>
      <c r="C39" s="34" t="s">
        <v>225</v>
      </c>
      <c r="D39" s="34">
        <v>10</v>
      </c>
      <c r="E39" s="25"/>
      <c r="F39" s="87"/>
      <c r="G39" s="60"/>
      <c r="H39" s="34"/>
      <c r="I39" s="34"/>
      <c r="J39" s="24"/>
      <c r="K39" s="34"/>
      <c r="L39" s="48">
        <f t="shared" si="1"/>
        <v>0</v>
      </c>
    </row>
    <row r="40" spans="2:12" ht="20.100000000000001" customHeight="1" x14ac:dyDescent="0.25">
      <c r="B40" s="33" t="s">
        <v>49</v>
      </c>
      <c r="C40" s="34" t="s">
        <v>225</v>
      </c>
      <c r="D40" s="34">
        <v>15</v>
      </c>
      <c r="E40" s="25"/>
      <c r="F40" s="87"/>
      <c r="G40" s="60"/>
      <c r="H40" s="34"/>
      <c r="I40" s="34"/>
      <c r="J40" s="24"/>
      <c r="K40" s="34"/>
      <c r="L40" s="48">
        <f t="shared" si="1"/>
        <v>0</v>
      </c>
    </row>
    <row r="41" spans="2:12" ht="20.100000000000001" customHeight="1" thickBot="1" x14ac:dyDescent="0.3">
      <c r="B41" s="33" t="s">
        <v>50</v>
      </c>
      <c r="C41" s="34" t="s">
        <v>227</v>
      </c>
      <c r="D41" s="34">
        <v>10</v>
      </c>
      <c r="E41" s="25" t="s">
        <v>106</v>
      </c>
      <c r="F41" s="87"/>
      <c r="G41" s="61"/>
      <c r="H41" s="37"/>
      <c r="I41" s="37"/>
      <c r="J41" s="40"/>
      <c r="K41" s="37"/>
      <c r="L41" s="49">
        <f t="shared" si="1"/>
        <v>0</v>
      </c>
    </row>
    <row r="42" spans="2:12" ht="20.100000000000001" customHeight="1" thickBot="1" x14ac:dyDescent="0.3">
      <c r="B42" s="33" t="s">
        <v>51</v>
      </c>
      <c r="C42" s="34" t="s">
        <v>286</v>
      </c>
      <c r="D42" s="34">
        <v>40</v>
      </c>
      <c r="E42" s="25" t="s">
        <v>106</v>
      </c>
      <c r="F42" s="87"/>
      <c r="G42" s="95" t="s">
        <v>189</v>
      </c>
      <c r="H42" s="96"/>
      <c r="I42" s="96"/>
      <c r="J42" s="54">
        <f>SUM(J32:J41)</f>
        <v>237</v>
      </c>
      <c r="K42" s="4"/>
      <c r="L42" s="4"/>
    </row>
    <row r="43" spans="2:12" ht="20.100000000000001" customHeight="1" x14ac:dyDescent="0.25">
      <c r="B43" s="33"/>
      <c r="C43" s="34"/>
      <c r="D43" s="34"/>
      <c r="E43" s="25"/>
      <c r="F43" s="88"/>
      <c r="G43" s="64" t="s">
        <v>190</v>
      </c>
      <c r="H43" s="65"/>
      <c r="I43" s="65"/>
      <c r="J43" s="65"/>
      <c r="K43" s="65"/>
      <c r="L43" s="47">
        <f>SUM(L32:L41)</f>
        <v>199.3</v>
      </c>
    </row>
    <row r="44" spans="2:12" ht="20.100000000000001" customHeight="1" thickBot="1" x14ac:dyDescent="0.3">
      <c r="B44" s="33"/>
      <c r="C44" s="34"/>
      <c r="D44" s="34"/>
      <c r="E44" s="25"/>
      <c r="F44" s="89"/>
      <c r="G44" s="68" t="s">
        <v>193</v>
      </c>
      <c r="H44" s="69"/>
      <c r="I44" s="69"/>
      <c r="J44" s="69"/>
      <c r="K44" s="69"/>
      <c r="L44" s="49">
        <f>480-D50</f>
        <v>210</v>
      </c>
    </row>
    <row r="45" spans="2:12" ht="20.100000000000001" customHeight="1" thickBot="1" x14ac:dyDescent="0.3">
      <c r="B45" s="33"/>
      <c r="C45" s="34"/>
      <c r="D45" s="34"/>
      <c r="E45" s="35"/>
      <c r="F45" s="20"/>
      <c r="G45" s="4"/>
      <c r="H45" s="4"/>
      <c r="I45" s="4"/>
      <c r="J45" s="4"/>
      <c r="K45" s="22" t="s">
        <v>194</v>
      </c>
      <c r="L45" s="50">
        <f>L44-L43</f>
        <v>10.699999999999989</v>
      </c>
    </row>
    <row r="46" spans="2:12" ht="20.100000000000001" customHeight="1" x14ac:dyDescent="0.25">
      <c r="B46" s="33"/>
      <c r="C46" s="34"/>
      <c r="D46" s="34"/>
      <c r="E46" s="35"/>
      <c r="F46" s="90"/>
      <c r="G46" s="64" t="s">
        <v>197</v>
      </c>
      <c r="H46" s="65"/>
      <c r="I46" s="85"/>
      <c r="J46" s="4"/>
      <c r="K46" s="4"/>
      <c r="L46" s="4"/>
    </row>
    <row r="47" spans="2:12" ht="20.100000000000001" customHeight="1" x14ac:dyDescent="0.25">
      <c r="B47" s="33"/>
      <c r="C47" s="34"/>
      <c r="D47" s="34"/>
      <c r="E47" s="35"/>
      <c r="F47" s="91"/>
      <c r="G47" s="83" t="s">
        <v>195</v>
      </c>
      <c r="H47" s="84"/>
      <c r="I47" s="41"/>
      <c r="J47" s="4"/>
      <c r="K47" s="4"/>
      <c r="L47" s="4"/>
    </row>
    <row r="48" spans="2:12" ht="20.100000000000001" customHeight="1" thickBot="1" x14ac:dyDescent="0.3">
      <c r="B48" s="33"/>
      <c r="C48" s="34"/>
      <c r="D48" s="34"/>
      <c r="E48" s="35"/>
      <c r="F48" s="92"/>
      <c r="G48" s="68" t="s">
        <v>196</v>
      </c>
      <c r="H48" s="69"/>
      <c r="I48" s="42"/>
      <c r="J48" s="4"/>
      <c r="K48" s="4"/>
      <c r="L48" s="4"/>
    </row>
    <row r="49" spans="2:12" ht="20.100000000000001" customHeight="1" thickBot="1" x14ac:dyDescent="0.3">
      <c r="B49" s="36"/>
      <c r="C49" s="37"/>
      <c r="D49" s="37"/>
      <c r="E49" s="38"/>
      <c r="F49" s="20"/>
      <c r="G49" s="4"/>
      <c r="H49" s="4"/>
      <c r="I49" s="4"/>
      <c r="J49" s="4"/>
      <c r="K49" s="4"/>
      <c r="L49" s="4"/>
    </row>
    <row r="50" spans="2:12" ht="20.100000000000001" customHeight="1" thickBot="1" x14ac:dyDescent="0.3">
      <c r="B50" s="66" t="s">
        <v>192</v>
      </c>
      <c r="C50" s="67"/>
      <c r="D50" s="53">
        <f>SUM(D32:D49)</f>
        <v>270</v>
      </c>
      <c r="E50" s="44" t="s">
        <v>198</v>
      </c>
      <c r="F50" s="43"/>
      <c r="G50" s="73"/>
      <c r="H50" s="74"/>
      <c r="I50" s="74"/>
      <c r="J50" s="74"/>
      <c r="K50" s="74"/>
      <c r="L50" s="75"/>
    </row>
    <row r="51" spans="2:12" ht="3" customHeight="1" thickBot="1" x14ac:dyDescent="0.3">
      <c r="B51" s="76"/>
      <c r="C51" s="77"/>
      <c r="D51" s="77"/>
      <c r="E51" s="78"/>
    </row>
    <row r="52" spans="2:12" ht="20.100000000000001" customHeight="1" thickBot="1" x14ac:dyDescent="0.3">
      <c r="B52" s="12" t="s">
        <v>107</v>
      </c>
      <c r="C52" s="58">
        <v>42705</v>
      </c>
      <c r="D52" s="23" t="s">
        <v>110</v>
      </c>
      <c r="E52" s="28" t="s">
        <v>16</v>
      </c>
      <c r="F52" s="20"/>
      <c r="G52" s="4"/>
      <c r="H52" s="4"/>
    </row>
    <row r="53" spans="2:12" ht="20.100000000000001" customHeight="1" x14ac:dyDescent="0.25">
      <c r="B53" s="64" t="s">
        <v>108</v>
      </c>
      <c r="C53" s="26">
        <v>3</v>
      </c>
      <c r="D53" s="64" t="s">
        <v>109</v>
      </c>
      <c r="E53" s="29" t="s">
        <v>244</v>
      </c>
      <c r="F53" s="20"/>
      <c r="G53" s="4"/>
      <c r="H53" s="4"/>
    </row>
    <row r="54" spans="2:12" ht="20.100000000000001" customHeight="1" thickBot="1" x14ac:dyDescent="0.3">
      <c r="B54" s="68"/>
      <c r="C54" s="27" t="s">
        <v>27</v>
      </c>
      <c r="D54" s="68"/>
      <c r="E54" s="30"/>
      <c r="F54" s="20"/>
      <c r="G54" s="4"/>
      <c r="H54" s="4"/>
      <c r="I54" s="4"/>
      <c r="J54" s="4"/>
      <c r="K54" s="4"/>
      <c r="L54" s="4"/>
    </row>
    <row r="55" spans="2:12" ht="35.1" customHeight="1" thickBot="1" x14ac:dyDescent="0.3">
      <c r="B55" s="79" t="s">
        <v>191</v>
      </c>
      <c r="C55" s="80"/>
      <c r="D55" s="81"/>
      <c r="E55" s="82"/>
      <c r="F55" s="86"/>
      <c r="G55" s="93" t="s">
        <v>187</v>
      </c>
      <c r="H55" s="80"/>
      <c r="I55" s="80"/>
      <c r="J55" s="80"/>
      <c r="K55" s="80"/>
      <c r="L55" s="94"/>
    </row>
    <row r="56" spans="2:12" ht="35.1" customHeight="1" thickBot="1" x14ac:dyDescent="0.3">
      <c r="B56" s="12" t="s">
        <v>111</v>
      </c>
      <c r="C56" s="13" t="s">
        <v>112</v>
      </c>
      <c r="D56" s="13" t="s">
        <v>114</v>
      </c>
      <c r="E56" s="21" t="s">
        <v>113</v>
      </c>
      <c r="F56" s="87"/>
      <c r="G56" s="16" t="s">
        <v>216</v>
      </c>
      <c r="H56" s="14" t="s">
        <v>217</v>
      </c>
      <c r="I56" s="14" t="s">
        <v>221</v>
      </c>
      <c r="J56" s="14" t="s">
        <v>188</v>
      </c>
      <c r="K56" s="14" t="s">
        <v>222</v>
      </c>
      <c r="L56" s="15" t="s">
        <v>223</v>
      </c>
    </row>
    <row r="57" spans="2:12" ht="20.100000000000001" customHeight="1" x14ac:dyDescent="0.25">
      <c r="B57" s="31" t="s">
        <v>52</v>
      </c>
      <c r="C57" s="32" t="s">
        <v>226</v>
      </c>
      <c r="D57" s="32">
        <v>15</v>
      </c>
      <c r="E57" s="26"/>
      <c r="F57" s="87"/>
      <c r="G57" s="59">
        <v>189530</v>
      </c>
      <c r="H57" s="32">
        <v>73</v>
      </c>
      <c r="I57" s="32">
        <v>5.16</v>
      </c>
      <c r="J57" s="39">
        <v>120</v>
      </c>
      <c r="K57" s="32">
        <v>46</v>
      </c>
      <c r="L57" s="47">
        <f>(J57*K57)/60</f>
        <v>92</v>
      </c>
    </row>
    <row r="58" spans="2:12" ht="20.100000000000001" customHeight="1" x14ac:dyDescent="0.25">
      <c r="B58" s="33" t="s">
        <v>53</v>
      </c>
      <c r="C58" s="34" t="s">
        <v>224</v>
      </c>
      <c r="D58" s="34">
        <v>10</v>
      </c>
      <c r="E58" s="25" t="s">
        <v>60</v>
      </c>
      <c r="F58" s="87"/>
      <c r="G58" s="60">
        <v>189539</v>
      </c>
      <c r="H58" s="34">
        <v>73</v>
      </c>
      <c r="I58" s="34">
        <v>5.16</v>
      </c>
      <c r="J58" s="24">
        <v>209</v>
      </c>
      <c r="K58" s="34">
        <v>46</v>
      </c>
      <c r="L58" s="48">
        <f t="shared" ref="L58:L66" si="2">(J58*K58)/60</f>
        <v>160.23333333333332</v>
      </c>
    </row>
    <row r="59" spans="2:12" ht="20.100000000000001" customHeight="1" x14ac:dyDescent="0.25">
      <c r="B59" s="33" t="s">
        <v>53</v>
      </c>
      <c r="C59" s="34" t="s">
        <v>227</v>
      </c>
      <c r="D59" s="34">
        <v>15</v>
      </c>
      <c r="E59" s="25" t="s">
        <v>106</v>
      </c>
      <c r="F59" s="87"/>
      <c r="G59" s="60">
        <v>189538</v>
      </c>
      <c r="H59" s="34">
        <v>73</v>
      </c>
      <c r="I59" s="34">
        <v>5.16</v>
      </c>
      <c r="J59" s="24">
        <v>23</v>
      </c>
      <c r="K59" s="34">
        <v>46</v>
      </c>
      <c r="L59" s="48">
        <f t="shared" si="2"/>
        <v>17.633333333333333</v>
      </c>
    </row>
    <row r="60" spans="2:12" ht="20.100000000000001" customHeight="1" x14ac:dyDescent="0.25">
      <c r="B60" s="33" t="s">
        <v>31</v>
      </c>
      <c r="C60" s="34" t="s">
        <v>227</v>
      </c>
      <c r="D60" s="34">
        <v>40</v>
      </c>
      <c r="E60" s="25" t="s">
        <v>106</v>
      </c>
      <c r="F60" s="87"/>
      <c r="G60" s="60"/>
      <c r="H60" s="34"/>
      <c r="I60" s="34"/>
      <c r="J60" s="24"/>
      <c r="K60" s="34"/>
      <c r="L60" s="48">
        <f t="shared" si="2"/>
        <v>0</v>
      </c>
    </row>
    <row r="61" spans="2:12" ht="20.100000000000001" customHeight="1" x14ac:dyDescent="0.25">
      <c r="B61" s="33" t="s">
        <v>32</v>
      </c>
      <c r="C61" s="34" t="s">
        <v>225</v>
      </c>
      <c r="D61" s="34">
        <v>35</v>
      </c>
      <c r="E61" s="25" t="s">
        <v>59</v>
      </c>
      <c r="F61" s="87"/>
      <c r="G61" s="60"/>
      <c r="H61" s="34"/>
      <c r="I61" s="34"/>
      <c r="J61" s="24"/>
      <c r="K61" s="34"/>
      <c r="L61" s="48">
        <f t="shared" si="2"/>
        <v>0</v>
      </c>
    </row>
    <row r="62" spans="2:12" ht="20.100000000000001" customHeight="1" x14ac:dyDescent="0.25">
      <c r="B62" s="33" t="s">
        <v>33</v>
      </c>
      <c r="C62" s="34" t="s">
        <v>287</v>
      </c>
      <c r="D62" s="34">
        <v>10</v>
      </c>
      <c r="E62" s="25" t="s">
        <v>67</v>
      </c>
      <c r="F62" s="87"/>
      <c r="G62" s="60"/>
      <c r="H62" s="34"/>
      <c r="I62" s="34"/>
      <c r="J62" s="24"/>
      <c r="K62" s="34"/>
      <c r="L62" s="48">
        <f t="shared" si="2"/>
        <v>0</v>
      </c>
    </row>
    <row r="63" spans="2:12" ht="20.100000000000001" customHeight="1" x14ac:dyDescent="0.25">
      <c r="B63" s="33" t="s">
        <v>34</v>
      </c>
      <c r="C63" s="34" t="s">
        <v>227</v>
      </c>
      <c r="D63" s="34">
        <v>10</v>
      </c>
      <c r="E63" s="25" t="s">
        <v>106</v>
      </c>
      <c r="F63" s="87"/>
      <c r="G63" s="60"/>
      <c r="H63" s="34"/>
      <c r="I63" s="34"/>
      <c r="J63" s="24"/>
      <c r="K63" s="34"/>
      <c r="L63" s="48">
        <f t="shared" si="2"/>
        <v>0</v>
      </c>
    </row>
    <row r="64" spans="2:12" ht="20.100000000000001" customHeight="1" x14ac:dyDescent="0.25">
      <c r="B64" s="33" t="s">
        <v>34</v>
      </c>
      <c r="C64" s="34" t="s">
        <v>225</v>
      </c>
      <c r="D64" s="34">
        <v>30</v>
      </c>
      <c r="E64" s="25" t="s">
        <v>57</v>
      </c>
      <c r="F64" s="87"/>
      <c r="G64" s="60"/>
      <c r="H64" s="34"/>
      <c r="I64" s="34"/>
      <c r="J64" s="24"/>
      <c r="K64" s="34"/>
      <c r="L64" s="48">
        <f t="shared" si="2"/>
        <v>0</v>
      </c>
    </row>
    <row r="65" spans="2:12" ht="20.100000000000001" customHeight="1" x14ac:dyDescent="0.25">
      <c r="B65" s="33"/>
      <c r="C65" s="34"/>
      <c r="D65" s="34"/>
      <c r="E65" s="25"/>
      <c r="F65" s="87"/>
      <c r="G65" s="60"/>
      <c r="H65" s="34"/>
      <c r="I65" s="34"/>
      <c r="J65" s="24"/>
      <c r="K65" s="34"/>
      <c r="L65" s="48">
        <f t="shared" si="2"/>
        <v>0</v>
      </c>
    </row>
    <row r="66" spans="2:12" ht="20.100000000000001" customHeight="1" thickBot="1" x14ac:dyDescent="0.3">
      <c r="B66" s="33"/>
      <c r="C66" s="34"/>
      <c r="D66" s="34"/>
      <c r="E66" s="25"/>
      <c r="F66" s="87"/>
      <c r="G66" s="61"/>
      <c r="H66" s="37"/>
      <c r="I66" s="37"/>
      <c r="J66" s="40"/>
      <c r="K66" s="37"/>
      <c r="L66" s="49">
        <f t="shared" si="2"/>
        <v>0</v>
      </c>
    </row>
    <row r="67" spans="2:12" ht="20.100000000000001" customHeight="1" thickBot="1" x14ac:dyDescent="0.3">
      <c r="B67" s="33"/>
      <c r="C67" s="34"/>
      <c r="D67" s="34"/>
      <c r="E67" s="25"/>
      <c r="F67" s="87"/>
      <c r="G67" s="95" t="s">
        <v>189</v>
      </c>
      <c r="H67" s="96"/>
      <c r="I67" s="96"/>
      <c r="J67" s="54">
        <f>SUM(J57:J66)</f>
        <v>352</v>
      </c>
      <c r="K67" s="4"/>
      <c r="L67" s="4"/>
    </row>
    <row r="68" spans="2:12" ht="20.100000000000001" customHeight="1" x14ac:dyDescent="0.25">
      <c r="B68" s="33"/>
      <c r="C68" s="34"/>
      <c r="D68" s="34"/>
      <c r="E68" s="25"/>
      <c r="F68" s="88"/>
      <c r="G68" s="64" t="s">
        <v>190</v>
      </c>
      <c r="H68" s="65"/>
      <c r="I68" s="65"/>
      <c r="J68" s="65"/>
      <c r="K68" s="65"/>
      <c r="L68" s="47">
        <f>SUM(L57:L66)</f>
        <v>269.86666666666667</v>
      </c>
    </row>
    <row r="69" spans="2:12" ht="20.100000000000001" customHeight="1" thickBot="1" x14ac:dyDescent="0.3">
      <c r="B69" s="33"/>
      <c r="C69" s="34"/>
      <c r="D69" s="34"/>
      <c r="E69" s="25"/>
      <c r="F69" s="89"/>
      <c r="G69" s="68" t="s">
        <v>193</v>
      </c>
      <c r="H69" s="69"/>
      <c r="I69" s="69"/>
      <c r="J69" s="69"/>
      <c r="K69" s="69"/>
      <c r="L69" s="49">
        <f>480-D75</f>
        <v>315</v>
      </c>
    </row>
    <row r="70" spans="2:12" ht="20.100000000000001" customHeight="1" thickBot="1" x14ac:dyDescent="0.3">
      <c r="B70" s="33"/>
      <c r="C70" s="34"/>
      <c r="D70" s="34"/>
      <c r="E70" s="35"/>
      <c r="F70" s="20"/>
      <c r="G70" s="4"/>
      <c r="H70" s="4"/>
      <c r="I70" s="4"/>
      <c r="J70" s="4"/>
      <c r="K70" s="22" t="s">
        <v>194</v>
      </c>
      <c r="L70" s="50">
        <f>L69-L68</f>
        <v>45.133333333333326</v>
      </c>
    </row>
    <row r="71" spans="2:12" ht="20.100000000000001" customHeight="1" x14ac:dyDescent="0.25">
      <c r="B71" s="33"/>
      <c r="C71" s="34"/>
      <c r="D71" s="34"/>
      <c r="E71" s="35"/>
      <c r="F71" s="90"/>
      <c r="G71" s="64" t="s">
        <v>197</v>
      </c>
      <c r="H71" s="65"/>
      <c r="I71" s="85"/>
      <c r="J71" s="4"/>
      <c r="K71" s="4"/>
      <c r="L71" s="4"/>
    </row>
    <row r="72" spans="2:12" ht="20.100000000000001" customHeight="1" x14ac:dyDescent="0.25">
      <c r="B72" s="33"/>
      <c r="C72" s="34"/>
      <c r="D72" s="34"/>
      <c r="E72" s="35"/>
      <c r="F72" s="91"/>
      <c r="G72" s="83" t="s">
        <v>195</v>
      </c>
      <c r="H72" s="84"/>
      <c r="I72" s="41"/>
      <c r="J72" s="4"/>
      <c r="K72" s="4"/>
      <c r="L72" s="4"/>
    </row>
    <row r="73" spans="2:12" ht="20.100000000000001" customHeight="1" thickBot="1" x14ac:dyDescent="0.3">
      <c r="B73" s="33"/>
      <c r="C73" s="34"/>
      <c r="D73" s="34"/>
      <c r="E73" s="35"/>
      <c r="F73" s="92"/>
      <c r="G73" s="68" t="s">
        <v>196</v>
      </c>
      <c r="H73" s="69"/>
      <c r="I73" s="42"/>
      <c r="J73" s="4"/>
      <c r="K73" s="4"/>
      <c r="L73" s="4"/>
    </row>
    <row r="74" spans="2:12" ht="20.100000000000001" customHeight="1" thickBot="1" x14ac:dyDescent="0.3">
      <c r="B74" s="36"/>
      <c r="C74" s="37"/>
      <c r="D74" s="37"/>
      <c r="E74" s="38"/>
      <c r="F74" s="20"/>
      <c r="G74" s="4"/>
      <c r="H74" s="4"/>
      <c r="I74" s="4"/>
      <c r="J74" s="4"/>
      <c r="K74" s="4"/>
      <c r="L74" s="4"/>
    </row>
    <row r="75" spans="2:12" ht="20.100000000000001" customHeight="1" thickBot="1" x14ac:dyDescent="0.3">
      <c r="B75" s="66" t="s">
        <v>192</v>
      </c>
      <c r="C75" s="67"/>
      <c r="D75" s="53">
        <f>SUM(D57:D74)</f>
        <v>165</v>
      </c>
      <c r="E75" s="44" t="s">
        <v>198</v>
      </c>
      <c r="F75" s="43"/>
      <c r="G75" s="73"/>
      <c r="H75" s="74"/>
      <c r="I75" s="74"/>
      <c r="J75" s="74"/>
      <c r="K75" s="74"/>
      <c r="L75" s="75"/>
    </row>
  </sheetData>
  <mergeCells count="58">
    <mergeCell ref="B51:E51"/>
    <mergeCell ref="N5:Q5"/>
    <mergeCell ref="M5:M15"/>
    <mergeCell ref="N6:P6"/>
    <mergeCell ref="N7:P7"/>
    <mergeCell ref="N15:P15"/>
    <mergeCell ref="N14:P14"/>
    <mergeCell ref="N13:P13"/>
    <mergeCell ref="N12:P12"/>
    <mergeCell ref="N11:P11"/>
    <mergeCell ref="N10:P10"/>
    <mergeCell ref="N9:P9"/>
    <mergeCell ref="N8:P8"/>
    <mergeCell ref="F46:F48"/>
    <mergeCell ref="G46:I46"/>
    <mergeCell ref="G47:H47"/>
    <mergeCell ref="F71:F73"/>
    <mergeCell ref="G71:I71"/>
    <mergeCell ref="G72:H72"/>
    <mergeCell ref="G73:H73"/>
    <mergeCell ref="B75:C75"/>
    <mergeCell ref="G75:L75"/>
    <mergeCell ref="B53:B54"/>
    <mergeCell ref="D53:D54"/>
    <mergeCell ref="B55:E55"/>
    <mergeCell ref="F55:F69"/>
    <mergeCell ref="G55:L55"/>
    <mergeCell ref="G67:I67"/>
    <mergeCell ref="G68:K68"/>
    <mergeCell ref="G69:K69"/>
    <mergeCell ref="G48:H48"/>
    <mergeCell ref="B50:C50"/>
    <mergeCell ref="G50:L50"/>
    <mergeCell ref="B30:E30"/>
    <mergeCell ref="F30:F44"/>
    <mergeCell ref="G30:L30"/>
    <mergeCell ref="G42:I42"/>
    <mergeCell ref="G43:K43"/>
    <mergeCell ref="G44:K44"/>
    <mergeCell ref="B28:B29"/>
    <mergeCell ref="D28:D29"/>
    <mergeCell ref="B26:E26"/>
    <mergeCell ref="B3:B4"/>
    <mergeCell ref="D3:D4"/>
    <mergeCell ref="B5:E5"/>
    <mergeCell ref="G18:K18"/>
    <mergeCell ref="B25:C25"/>
    <mergeCell ref="G19:K19"/>
    <mergeCell ref="I2:K2"/>
    <mergeCell ref="G25:L25"/>
    <mergeCell ref="G23:H23"/>
    <mergeCell ref="G22:H22"/>
    <mergeCell ref="G21:I21"/>
    <mergeCell ref="F5:F19"/>
    <mergeCell ref="F21:F23"/>
    <mergeCell ref="I3:K3"/>
    <mergeCell ref="G5:L5"/>
    <mergeCell ref="G17:I17"/>
  </mergeCells>
  <conditionalFormatting sqref="L20">
    <cfRule type="cellIs" dxfId="5" priority="5" operator="lessThanOrEqual">
      <formula>0</formula>
    </cfRule>
    <cfRule type="cellIs" dxfId="4" priority="6" operator="greaterThan">
      <formula>0</formula>
    </cfRule>
  </conditionalFormatting>
  <conditionalFormatting sqref="L45">
    <cfRule type="cellIs" dxfId="3" priority="3" operator="lessThanOrEqual">
      <formula>0</formula>
    </cfRule>
    <cfRule type="cellIs" dxfId="2" priority="4" operator="greaterThan">
      <formula>0</formula>
    </cfRule>
  </conditionalFormatting>
  <conditionalFormatting sqref="L70">
    <cfRule type="cellIs" dxfId="1" priority="1" operator="lessThanOrEqual">
      <formula>0</formula>
    </cfRule>
    <cfRule type="cellIs" dxfId="0" priority="2" operator="greaterThan">
      <formula>0</formula>
    </cfRule>
  </conditionalFormatting>
  <dataValidations xWindow="407" yWindow="708" count="12">
    <dataValidation type="list" allowBlank="1" showInputMessage="1" showErrorMessage="1" prompt="Zde vyberte datum výroby." sqref="C2 C27 C52">
      <formula1>Datum</formula1>
    </dataValidation>
    <dataValidation type="list" allowBlank="1" showInputMessage="1" showErrorMessage="1" prompt="Zde vyberte číslo směny (1=ranní, 2= odpolední, 3=noční)." sqref="C3 C28 C53">
      <formula1>Směna_číslo</formula1>
    </dataValidation>
    <dataValidation type="list" allowBlank="1" showInputMessage="1" showErrorMessage="1" prompt="Zde vyberte písmeno směny (A, B, C)." sqref="C4 C29 C54">
      <formula1>Směna_písmeno</formula1>
    </dataValidation>
    <dataValidation type="list" allowBlank="1" showInputMessage="1" showErrorMessage="1" prompt="Zde vyberte stroj." sqref="E2 E27 E52">
      <formula1>Zařízení</formula1>
    </dataValidation>
    <dataValidation type="list" allowBlank="1" showInputMessage="1" showErrorMessage="1" prompt="Zde vyberte hodinu (od - do)  prostoje." sqref="B7:B24 B32:B49 B57:B74">
      <formula1>Hodina</formula1>
    </dataValidation>
    <dataValidation type="list" allowBlank="1" showInputMessage="1" showErrorMessage="1" prompt="Zde vyberte kód vyskytnutého prostoje." sqref="C7:C24 C32:C49 C57:C74">
      <formula1>Kód_prostoje</formula1>
    </dataValidation>
    <dataValidation type="list" allowBlank="1" showInputMessage="1" showErrorMessage="1" prompt="Zde vyberte délku prostoje (jak dlouho prostoj trval - po 5 minutách)." sqref="D7:D24 D32:D49 D57:D74">
      <formula1>Délka_prostoje</formula1>
    </dataValidation>
    <dataValidation type="list" allowBlank="1" showInputMessage="1" showErrorMessage="1" prompt="Zde vyberte průměr zpracovávané trubky." sqref="H7:H16 H32:H41 H57:H66">
      <formula1>Průměr</formula1>
    </dataValidation>
    <dataValidation type="list" allowBlank="1" showInputMessage="1" showErrorMessage="1" prompt="Zde vyberte tloušťku stěny zpracovávané trubky." sqref="I7:I16 I32:I41 I57:I66">
      <formula1>Tloušťka_stěny</formula1>
    </dataValidation>
    <dataValidation type="list" allowBlank="1" showInputMessage="1" showErrorMessage="1" prompt="Zde vyberte čas, který je cyklem/normou pro zpracování daného typu trubky." sqref="K7:K16 K32:K41 K57:K66">
      <formula1>Cyklický_čas</formula1>
    </dataValidation>
    <dataValidation type="list" allowBlank="1" showInputMessage="1" showErrorMessage="1" sqref="E7:E24 E32:E49 E57:E74">
      <formula1>Důvod_prostoje</formula1>
    </dataValidation>
    <dataValidation type="list" allowBlank="1" showInputMessage="1" showErrorMessage="1" prompt="Zde vyberte jméno zaměstnance, který pracoval na daném zařízení." sqref="E3:E4 E28:E29 E53:E54">
      <formula1>Jméno_operátora</formula1>
    </dataValidation>
  </dataValidations>
  <pageMargins left="7.874015748031496E-2" right="7.874015748031496E-2" top="7.874015748031496E-2" bottom="7.874015748031496E-2" header="7.874015748031496E-2" footer="7.874015748031496E-2"/>
  <pageSetup paperSize="8" scale="5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3"/>
  <dimension ref="B1:M341"/>
  <sheetViews>
    <sheetView zoomScale="70" zoomScaleNormal="70" workbookViewId="0"/>
  </sheetViews>
  <sheetFormatPr defaultColWidth="15.7109375" defaultRowHeight="20.100000000000001" customHeight="1" x14ac:dyDescent="0.25"/>
  <cols>
    <col min="1" max="1" width="5.7109375" style="1" customWidth="1"/>
    <col min="2" max="2" width="15.7109375" style="1"/>
    <col min="3" max="3" width="22.7109375" style="1" customWidth="1"/>
    <col min="4" max="4" width="55.7109375" style="1" customWidth="1"/>
    <col min="5" max="10" width="15.7109375" style="1"/>
    <col min="11" max="11" width="65.7109375" style="4" customWidth="1"/>
    <col min="12" max="12" width="70.7109375" style="1" customWidth="1"/>
    <col min="13" max="16384" width="15.7109375" style="1"/>
  </cols>
  <sheetData>
    <row r="1" spans="2:13" ht="20.100000000000001" customHeight="1" thickBot="1" x14ac:dyDescent="0.3"/>
    <row r="2" spans="2:13" s="4" customFormat="1" ht="30" customHeight="1" thickBot="1" x14ac:dyDescent="0.3">
      <c r="B2" s="79" t="s">
        <v>56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94"/>
    </row>
    <row r="3" spans="2:13" ht="20.100000000000001" customHeight="1" x14ac:dyDescent="0.25">
      <c r="B3" s="64" t="s">
        <v>6</v>
      </c>
      <c r="C3" s="65" t="s">
        <v>7</v>
      </c>
      <c r="D3" s="65" t="s">
        <v>10</v>
      </c>
      <c r="E3" s="65" t="s">
        <v>11</v>
      </c>
      <c r="F3" s="65"/>
      <c r="G3" s="65" t="s">
        <v>3</v>
      </c>
      <c r="H3" s="65"/>
      <c r="I3" s="65" t="s">
        <v>9</v>
      </c>
      <c r="J3" s="65"/>
      <c r="K3" s="65"/>
      <c r="L3" s="65"/>
      <c r="M3" s="85" t="s">
        <v>13</v>
      </c>
    </row>
    <row r="4" spans="2:13" ht="20.100000000000001" customHeight="1" thickBot="1" x14ac:dyDescent="0.3">
      <c r="B4" s="68"/>
      <c r="C4" s="69"/>
      <c r="D4" s="69"/>
      <c r="E4" s="9" t="s">
        <v>1</v>
      </c>
      <c r="F4" s="9" t="s">
        <v>2</v>
      </c>
      <c r="G4" s="9" t="s">
        <v>4</v>
      </c>
      <c r="H4" s="9" t="s">
        <v>5</v>
      </c>
      <c r="I4" s="11" t="s">
        <v>0</v>
      </c>
      <c r="J4" s="9" t="s">
        <v>12</v>
      </c>
      <c r="K4" s="9" t="s">
        <v>55</v>
      </c>
      <c r="L4" s="9" t="s">
        <v>8</v>
      </c>
      <c r="M4" s="106"/>
    </row>
    <row r="5" spans="2:13" ht="20.100000000000001" customHeight="1" x14ac:dyDescent="0.25">
      <c r="B5" s="62">
        <v>42705</v>
      </c>
      <c r="C5" s="8" t="s">
        <v>278</v>
      </c>
      <c r="D5" s="7" t="s">
        <v>14</v>
      </c>
      <c r="E5" s="8">
        <v>21.3</v>
      </c>
      <c r="F5" s="8">
        <v>2.2999999999999998</v>
      </c>
      <c r="G5" s="7">
        <v>1</v>
      </c>
      <c r="H5" s="8" t="s">
        <v>27</v>
      </c>
      <c r="I5" s="8" t="s">
        <v>30</v>
      </c>
      <c r="J5" s="8">
        <v>5</v>
      </c>
      <c r="K5" s="8" t="s">
        <v>115</v>
      </c>
      <c r="L5" s="8" t="s">
        <v>106</v>
      </c>
      <c r="M5" s="8">
        <v>30</v>
      </c>
    </row>
    <row r="6" spans="2:13" ht="20.100000000000001" customHeight="1" x14ac:dyDescent="0.25">
      <c r="B6" s="63">
        <v>42706</v>
      </c>
      <c r="C6" s="5" t="s">
        <v>250</v>
      </c>
      <c r="D6" s="6" t="s">
        <v>15</v>
      </c>
      <c r="E6" s="3">
        <v>22</v>
      </c>
      <c r="F6" s="3">
        <v>2.6</v>
      </c>
      <c r="G6" s="6">
        <v>2</v>
      </c>
      <c r="H6" s="3" t="s">
        <v>28</v>
      </c>
      <c r="I6" s="3" t="s">
        <v>31</v>
      </c>
      <c r="J6" s="3">
        <v>10</v>
      </c>
      <c r="K6" s="3" t="s">
        <v>116</v>
      </c>
      <c r="L6" s="3" t="s">
        <v>101</v>
      </c>
      <c r="M6" s="3">
        <v>31</v>
      </c>
    </row>
    <row r="7" spans="2:13" ht="20.100000000000001" customHeight="1" x14ac:dyDescent="0.25">
      <c r="B7" s="63">
        <v>42707</v>
      </c>
      <c r="C7" s="5" t="s">
        <v>245</v>
      </c>
      <c r="D7" s="6" t="s">
        <v>16</v>
      </c>
      <c r="E7" s="3">
        <v>25</v>
      </c>
      <c r="F7" s="3">
        <v>2.65</v>
      </c>
      <c r="G7" s="6">
        <v>3</v>
      </c>
      <c r="H7" s="3" t="s">
        <v>29</v>
      </c>
      <c r="I7" s="3" t="s">
        <v>32</v>
      </c>
      <c r="J7" s="3">
        <v>15</v>
      </c>
      <c r="K7" s="3" t="s">
        <v>117</v>
      </c>
      <c r="L7" s="3" t="s">
        <v>74</v>
      </c>
      <c r="M7" s="3">
        <v>32</v>
      </c>
    </row>
    <row r="8" spans="2:13" ht="20.100000000000001" customHeight="1" x14ac:dyDescent="0.25">
      <c r="B8" s="63">
        <v>42708</v>
      </c>
      <c r="C8" s="3" t="s">
        <v>271</v>
      </c>
      <c r="D8" s="6" t="s">
        <v>17</v>
      </c>
      <c r="E8" s="3">
        <v>26.7</v>
      </c>
      <c r="F8" s="3">
        <v>2.8</v>
      </c>
      <c r="I8" s="3" t="s">
        <v>33</v>
      </c>
      <c r="J8" s="3">
        <v>20</v>
      </c>
      <c r="K8" s="3" t="s">
        <v>118</v>
      </c>
      <c r="L8" s="3" t="s">
        <v>75</v>
      </c>
      <c r="M8" s="3">
        <v>33</v>
      </c>
    </row>
    <row r="9" spans="2:13" ht="20.100000000000001" customHeight="1" x14ac:dyDescent="0.25">
      <c r="B9" s="63">
        <v>42709</v>
      </c>
      <c r="C9" s="5" t="s">
        <v>238</v>
      </c>
      <c r="D9" s="6" t="s">
        <v>18</v>
      </c>
      <c r="E9" s="3">
        <v>26.9</v>
      </c>
      <c r="F9" s="3">
        <v>2.9</v>
      </c>
      <c r="I9" s="3" t="s">
        <v>34</v>
      </c>
      <c r="J9" s="3">
        <v>25</v>
      </c>
      <c r="K9" s="3" t="s">
        <v>119</v>
      </c>
      <c r="L9" s="3" t="s">
        <v>76</v>
      </c>
      <c r="M9" s="3">
        <v>34</v>
      </c>
    </row>
    <row r="10" spans="2:13" ht="20.100000000000001" customHeight="1" x14ac:dyDescent="0.25">
      <c r="B10" s="63">
        <v>42710</v>
      </c>
      <c r="C10" s="5" t="s">
        <v>243</v>
      </c>
      <c r="D10" s="6" t="s">
        <v>19</v>
      </c>
      <c r="E10" s="3">
        <v>28</v>
      </c>
      <c r="F10" s="3">
        <v>3.2</v>
      </c>
      <c r="I10" s="3" t="s">
        <v>35</v>
      </c>
      <c r="J10" s="3">
        <v>30</v>
      </c>
      <c r="K10" s="3" t="s">
        <v>120</v>
      </c>
      <c r="L10" s="3" t="s">
        <v>66</v>
      </c>
      <c r="M10" s="3">
        <v>35</v>
      </c>
    </row>
    <row r="11" spans="2:13" ht="20.100000000000001" customHeight="1" x14ac:dyDescent="0.25">
      <c r="B11" s="63">
        <v>42711</v>
      </c>
      <c r="C11" s="3" t="s">
        <v>279</v>
      </c>
      <c r="D11" s="6" t="s">
        <v>20</v>
      </c>
      <c r="E11" s="3">
        <v>31.8</v>
      </c>
      <c r="F11" s="3">
        <v>3.25</v>
      </c>
      <c r="I11" s="3" t="s">
        <v>36</v>
      </c>
      <c r="J11" s="3">
        <v>35</v>
      </c>
      <c r="K11" s="3" t="s">
        <v>121</v>
      </c>
      <c r="L11" s="3" t="s">
        <v>62</v>
      </c>
      <c r="M11" s="3">
        <v>36</v>
      </c>
    </row>
    <row r="12" spans="2:13" ht="20.100000000000001" customHeight="1" x14ac:dyDescent="0.25">
      <c r="B12" s="63">
        <v>42712</v>
      </c>
      <c r="C12" s="5" t="s">
        <v>249</v>
      </c>
      <c r="D12" s="6" t="s">
        <v>21</v>
      </c>
      <c r="E12" s="3">
        <v>33.4</v>
      </c>
      <c r="F12" s="3">
        <v>3.4</v>
      </c>
      <c r="I12" s="3" t="s">
        <v>37</v>
      </c>
      <c r="J12" s="3">
        <v>40</v>
      </c>
      <c r="K12" s="3" t="s">
        <v>122</v>
      </c>
      <c r="L12" s="3" t="s">
        <v>57</v>
      </c>
      <c r="M12" s="3">
        <v>37</v>
      </c>
    </row>
    <row r="13" spans="2:13" ht="20.100000000000001" customHeight="1" x14ac:dyDescent="0.25">
      <c r="B13" s="63">
        <v>42713</v>
      </c>
      <c r="C13" s="3" t="s">
        <v>280</v>
      </c>
      <c r="D13" s="6" t="s">
        <v>22</v>
      </c>
      <c r="E13" s="3">
        <v>33.700000000000003</v>
      </c>
      <c r="F13" s="3">
        <v>3.6</v>
      </c>
      <c r="I13" s="3" t="s">
        <v>38</v>
      </c>
      <c r="J13" s="3">
        <v>45</v>
      </c>
      <c r="K13" s="3" t="s">
        <v>123</v>
      </c>
      <c r="L13" s="3" t="s">
        <v>96</v>
      </c>
      <c r="M13" s="3">
        <v>38</v>
      </c>
    </row>
    <row r="14" spans="2:13" ht="20.100000000000001" customHeight="1" x14ac:dyDescent="0.25">
      <c r="B14" s="63">
        <v>42714</v>
      </c>
      <c r="C14" s="5" t="s">
        <v>229</v>
      </c>
      <c r="D14" s="6" t="s">
        <v>23</v>
      </c>
      <c r="E14" s="3">
        <v>35</v>
      </c>
      <c r="F14" s="3">
        <v>3.65</v>
      </c>
      <c r="I14" s="3" t="s">
        <v>39</v>
      </c>
      <c r="J14" s="3">
        <v>50</v>
      </c>
      <c r="K14" s="3" t="s">
        <v>124</v>
      </c>
      <c r="L14" s="3" t="s">
        <v>98</v>
      </c>
      <c r="M14" s="3">
        <v>39</v>
      </c>
    </row>
    <row r="15" spans="2:13" ht="20.100000000000001" customHeight="1" x14ac:dyDescent="0.25">
      <c r="B15" s="63">
        <v>42715</v>
      </c>
      <c r="C15" s="3" t="s">
        <v>277</v>
      </c>
      <c r="D15" s="6" t="s">
        <v>24</v>
      </c>
      <c r="E15" s="3">
        <v>38</v>
      </c>
      <c r="F15" s="3">
        <v>3.68</v>
      </c>
      <c r="I15" s="3" t="s">
        <v>40</v>
      </c>
      <c r="J15" s="3">
        <v>55</v>
      </c>
      <c r="K15" s="3" t="s">
        <v>125</v>
      </c>
      <c r="L15" s="3" t="s">
        <v>63</v>
      </c>
      <c r="M15" s="3">
        <v>40</v>
      </c>
    </row>
    <row r="16" spans="2:13" ht="20.100000000000001" customHeight="1" x14ac:dyDescent="0.25">
      <c r="B16" s="63">
        <v>42716</v>
      </c>
      <c r="C16" s="5" t="s">
        <v>265</v>
      </c>
      <c r="D16" s="6" t="s">
        <v>25</v>
      </c>
      <c r="E16" s="3">
        <v>42.2</v>
      </c>
      <c r="F16" s="3">
        <v>3.7</v>
      </c>
      <c r="I16" s="3" t="s">
        <v>41</v>
      </c>
      <c r="J16" s="3">
        <v>60</v>
      </c>
      <c r="K16" s="3" t="s">
        <v>126</v>
      </c>
      <c r="L16" s="3" t="s">
        <v>85</v>
      </c>
      <c r="M16" s="3">
        <v>41</v>
      </c>
    </row>
    <row r="17" spans="2:13" ht="20.100000000000001" customHeight="1" x14ac:dyDescent="0.25">
      <c r="B17" s="63">
        <v>42717</v>
      </c>
      <c r="C17" s="5" t="s">
        <v>252</v>
      </c>
      <c r="D17" s="6" t="s">
        <v>26</v>
      </c>
      <c r="E17" s="3">
        <v>42.4</v>
      </c>
      <c r="F17" s="3">
        <v>3.9</v>
      </c>
      <c r="I17" s="3" t="s">
        <v>42</v>
      </c>
      <c r="J17" s="3">
        <v>65</v>
      </c>
      <c r="K17" s="3" t="s">
        <v>127</v>
      </c>
      <c r="L17" s="3" t="s">
        <v>86</v>
      </c>
      <c r="M17" s="3">
        <v>42</v>
      </c>
    </row>
    <row r="18" spans="2:13" ht="20.100000000000001" customHeight="1" x14ac:dyDescent="0.25">
      <c r="B18" s="63">
        <v>42718</v>
      </c>
      <c r="C18" s="5" t="s">
        <v>236</v>
      </c>
      <c r="E18" s="3">
        <v>44.5</v>
      </c>
      <c r="F18" s="3">
        <v>4</v>
      </c>
      <c r="I18" s="3" t="s">
        <v>43</v>
      </c>
      <c r="J18" s="3">
        <v>70</v>
      </c>
      <c r="K18" s="3" t="s">
        <v>128</v>
      </c>
      <c r="L18" s="3" t="s">
        <v>87</v>
      </c>
      <c r="M18" s="3">
        <v>43</v>
      </c>
    </row>
    <row r="19" spans="2:13" ht="20.100000000000001" customHeight="1" x14ac:dyDescent="0.25">
      <c r="B19" s="63">
        <v>42719</v>
      </c>
      <c r="C19" s="5" t="s">
        <v>241</v>
      </c>
      <c r="E19" s="3">
        <v>48.3</v>
      </c>
      <c r="F19" s="3">
        <v>4.05</v>
      </c>
      <c r="I19" s="3" t="s">
        <v>44</v>
      </c>
      <c r="J19" s="3">
        <v>75</v>
      </c>
      <c r="K19" s="3" t="s">
        <v>129</v>
      </c>
      <c r="L19" s="3" t="s">
        <v>88</v>
      </c>
      <c r="M19" s="3">
        <v>44</v>
      </c>
    </row>
    <row r="20" spans="2:13" ht="20.100000000000001" customHeight="1" x14ac:dyDescent="0.25">
      <c r="B20" s="63">
        <v>42720</v>
      </c>
      <c r="C20" s="5" t="s">
        <v>263</v>
      </c>
      <c r="E20" s="3">
        <v>51</v>
      </c>
      <c r="F20" s="3">
        <v>4.24</v>
      </c>
      <c r="I20" s="3" t="s">
        <v>45</v>
      </c>
      <c r="J20" s="3">
        <v>80</v>
      </c>
      <c r="K20" s="3" t="s">
        <v>130</v>
      </c>
      <c r="L20" s="3" t="s">
        <v>89</v>
      </c>
      <c r="M20" s="3">
        <v>45</v>
      </c>
    </row>
    <row r="21" spans="2:13" ht="20.100000000000001" customHeight="1" x14ac:dyDescent="0.25">
      <c r="B21" s="63">
        <v>42721</v>
      </c>
      <c r="C21" s="5" t="s">
        <v>242</v>
      </c>
      <c r="E21" s="3">
        <v>57</v>
      </c>
      <c r="F21" s="3">
        <v>4.4000000000000004</v>
      </c>
      <c r="I21" s="3" t="s">
        <v>46</v>
      </c>
      <c r="J21" s="3">
        <v>85</v>
      </c>
      <c r="K21" s="3" t="s">
        <v>131</v>
      </c>
      <c r="L21" s="3" t="s">
        <v>90</v>
      </c>
      <c r="M21" s="3">
        <v>46</v>
      </c>
    </row>
    <row r="22" spans="2:13" ht="20.100000000000001" customHeight="1" x14ac:dyDescent="0.25">
      <c r="B22" s="63">
        <v>42722</v>
      </c>
      <c r="C22" s="5" t="s">
        <v>261</v>
      </c>
      <c r="E22" s="3">
        <v>60.3</v>
      </c>
      <c r="F22" s="3">
        <v>4.5</v>
      </c>
      <c r="I22" s="3" t="s">
        <v>47</v>
      </c>
      <c r="J22" s="3">
        <v>90</v>
      </c>
      <c r="K22" s="3" t="s">
        <v>132</v>
      </c>
      <c r="L22" s="3" t="s">
        <v>78</v>
      </c>
      <c r="M22" s="3">
        <v>47</v>
      </c>
    </row>
    <row r="23" spans="2:13" ht="20.100000000000001" customHeight="1" x14ac:dyDescent="0.25">
      <c r="B23" s="63">
        <v>42723</v>
      </c>
      <c r="C23" s="5" t="s">
        <v>234</v>
      </c>
      <c r="E23" s="3">
        <v>63.5</v>
      </c>
      <c r="F23" s="3">
        <v>4.8</v>
      </c>
      <c r="I23" s="3" t="s">
        <v>48</v>
      </c>
      <c r="J23" s="3">
        <v>95</v>
      </c>
      <c r="K23" s="3" t="s">
        <v>133</v>
      </c>
      <c r="L23" s="3" t="s">
        <v>79</v>
      </c>
      <c r="M23" s="3">
        <v>48</v>
      </c>
    </row>
    <row r="24" spans="2:13" ht="20.100000000000001" customHeight="1" x14ac:dyDescent="0.25">
      <c r="B24" s="63">
        <v>42724</v>
      </c>
      <c r="C24" s="5" t="s">
        <v>247</v>
      </c>
      <c r="E24" s="3">
        <v>70</v>
      </c>
      <c r="F24" s="3">
        <v>4.83</v>
      </c>
      <c r="I24" s="3" t="s">
        <v>49</v>
      </c>
      <c r="J24" s="3">
        <v>100</v>
      </c>
      <c r="K24" s="3" t="s">
        <v>134</v>
      </c>
      <c r="L24" s="3" t="s">
        <v>80</v>
      </c>
      <c r="M24" s="3">
        <v>49</v>
      </c>
    </row>
    <row r="25" spans="2:13" ht="20.100000000000001" customHeight="1" x14ac:dyDescent="0.25">
      <c r="B25" s="63">
        <v>42725</v>
      </c>
      <c r="C25" s="3" t="s">
        <v>270</v>
      </c>
      <c r="E25" s="3">
        <v>73</v>
      </c>
      <c r="F25" s="3">
        <v>4.8499999999999996</v>
      </c>
      <c r="I25" s="3" t="s">
        <v>50</v>
      </c>
      <c r="J25" s="3">
        <v>105</v>
      </c>
      <c r="K25" s="3" t="s">
        <v>135</v>
      </c>
      <c r="L25" s="3" t="s">
        <v>81</v>
      </c>
      <c r="M25" s="3">
        <v>50</v>
      </c>
    </row>
    <row r="26" spans="2:13" ht="20.100000000000001" customHeight="1" x14ac:dyDescent="0.25">
      <c r="B26" s="63">
        <v>42726</v>
      </c>
      <c r="C26" s="5" t="s">
        <v>264</v>
      </c>
      <c r="E26" s="3">
        <v>76.099999999999994</v>
      </c>
      <c r="F26" s="3">
        <v>4.9000000000000004</v>
      </c>
      <c r="I26" s="3" t="s">
        <v>51</v>
      </c>
      <c r="J26" s="3">
        <v>110</v>
      </c>
      <c r="K26" s="3" t="s">
        <v>136</v>
      </c>
      <c r="L26" s="3" t="s">
        <v>82</v>
      </c>
      <c r="M26" s="3">
        <v>51</v>
      </c>
    </row>
    <row r="27" spans="2:13" ht="20.100000000000001" customHeight="1" x14ac:dyDescent="0.25">
      <c r="B27" s="63">
        <v>42727</v>
      </c>
      <c r="C27" s="3" t="s">
        <v>269</v>
      </c>
      <c r="E27" s="3">
        <v>82.5</v>
      </c>
      <c r="F27" s="3">
        <v>5</v>
      </c>
      <c r="I27" s="3" t="s">
        <v>52</v>
      </c>
      <c r="J27" s="3">
        <v>115</v>
      </c>
      <c r="K27" s="3" t="s">
        <v>137</v>
      </c>
      <c r="L27" s="3" t="s">
        <v>83</v>
      </c>
      <c r="M27" s="3">
        <v>52</v>
      </c>
    </row>
    <row r="28" spans="2:13" ht="20.100000000000001" customHeight="1" x14ac:dyDescent="0.25">
      <c r="B28" s="63">
        <v>42728</v>
      </c>
      <c r="C28" s="5" t="s">
        <v>260</v>
      </c>
      <c r="E28" s="3">
        <v>88.9</v>
      </c>
      <c r="F28" s="3">
        <v>5.08</v>
      </c>
      <c r="I28" s="3" t="s">
        <v>53</v>
      </c>
      <c r="J28" s="3">
        <v>120</v>
      </c>
      <c r="K28" s="3" t="s">
        <v>138</v>
      </c>
      <c r="L28" s="3" t="s">
        <v>84</v>
      </c>
      <c r="M28" s="3">
        <v>53</v>
      </c>
    </row>
    <row r="29" spans="2:13" ht="20.100000000000001" customHeight="1" x14ac:dyDescent="0.25">
      <c r="B29" s="63">
        <v>42729</v>
      </c>
      <c r="C29" s="5" t="s">
        <v>246</v>
      </c>
      <c r="E29" s="3">
        <v>95</v>
      </c>
      <c r="F29" s="3">
        <v>5.0999999999999996</v>
      </c>
      <c r="I29" s="3" t="s">
        <v>54</v>
      </c>
      <c r="J29" s="3">
        <v>125</v>
      </c>
      <c r="K29" s="3" t="s">
        <v>139</v>
      </c>
      <c r="L29" s="3" t="s">
        <v>58</v>
      </c>
      <c r="M29" s="3">
        <v>54</v>
      </c>
    </row>
    <row r="30" spans="2:13" ht="20.100000000000001" customHeight="1" x14ac:dyDescent="0.25">
      <c r="B30" s="63">
        <v>42730</v>
      </c>
      <c r="C30" s="3" t="s">
        <v>281</v>
      </c>
      <c r="E30" s="3">
        <v>101.6</v>
      </c>
      <c r="F30" s="3">
        <v>5.16</v>
      </c>
      <c r="J30" s="3">
        <v>130</v>
      </c>
      <c r="K30" s="3" t="s">
        <v>140</v>
      </c>
      <c r="L30" s="3" t="s">
        <v>93</v>
      </c>
      <c r="M30" s="3">
        <v>55</v>
      </c>
    </row>
    <row r="31" spans="2:13" ht="20.100000000000001" customHeight="1" x14ac:dyDescent="0.25">
      <c r="B31" s="63">
        <v>42731</v>
      </c>
      <c r="C31" s="5" t="s">
        <v>228</v>
      </c>
      <c r="E31" s="3">
        <v>108</v>
      </c>
      <c r="F31" s="3">
        <v>5.2</v>
      </c>
      <c r="J31" s="3">
        <v>135</v>
      </c>
      <c r="K31" s="3" t="s">
        <v>141</v>
      </c>
      <c r="L31" s="3" t="s">
        <v>91</v>
      </c>
      <c r="M31" s="3">
        <v>56</v>
      </c>
    </row>
    <row r="32" spans="2:13" ht="20.100000000000001" customHeight="1" x14ac:dyDescent="0.25">
      <c r="B32" s="63">
        <v>42732</v>
      </c>
      <c r="C32" s="3" t="s">
        <v>282</v>
      </c>
      <c r="E32" s="3">
        <v>114.3</v>
      </c>
      <c r="F32" s="3">
        <v>5.21</v>
      </c>
      <c r="J32" s="3">
        <v>140</v>
      </c>
      <c r="K32" s="3" t="s">
        <v>142</v>
      </c>
      <c r="L32" s="3" t="s">
        <v>59</v>
      </c>
      <c r="M32" s="3">
        <v>57</v>
      </c>
    </row>
    <row r="33" spans="2:13" ht="20.100000000000001" customHeight="1" x14ac:dyDescent="0.25">
      <c r="B33" s="63">
        <v>42733</v>
      </c>
      <c r="C33" s="3" t="s">
        <v>283</v>
      </c>
      <c r="E33" s="3">
        <v>127</v>
      </c>
      <c r="F33" s="3">
        <v>5.4</v>
      </c>
      <c r="J33" s="3">
        <v>145</v>
      </c>
      <c r="K33" s="3" t="s">
        <v>143</v>
      </c>
      <c r="L33" s="3" t="s">
        <v>92</v>
      </c>
      <c r="M33" s="3">
        <v>58</v>
      </c>
    </row>
    <row r="34" spans="2:13" ht="20.100000000000001" customHeight="1" x14ac:dyDescent="0.25">
      <c r="B34" s="63">
        <v>42734</v>
      </c>
      <c r="C34" s="5" t="s">
        <v>237</v>
      </c>
      <c r="E34" s="3">
        <v>133</v>
      </c>
      <c r="F34" s="3">
        <v>5.49</v>
      </c>
      <c r="J34" s="3">
        <v>150</v>
      </c>
      <c r="K34" s="3" t="s">
        <v>144</v>
      </c>
      <c r="L34" s="3" t="s">
        <v>68</v>
      </c>
      <c r="M34" s="3">
        <v>59</v>
      </c>
    </row>
    <row r="35" spans="2:13" ht="20.100000000000001" customHeight="1" x14ac:dyDescent="0.25">
      <c r="B35" s="63">
        <v>42735</v>
      </c>
      <c r="C35" s="5" t="s">
        <v>232</v>
      </c>
      <c r="E35" s="3">
        <v>139.69999999999999</v>
      </c>
      <c r="F35" s="3">
        <v>5.5</v>
      </c>
      <c r="J35" s="3">
        <v>155</v>
      </c>
      <c r="K35" s="3" t="s">
        <v>145</v>
      </c>
      <c r="L35" s="3" t="s">
        <v>61</v>
      </c>
      <c r="M35" s="3">
        <v>60</v>
      </c>
    </row>
    <row r="36" spans="2:13" ht="20.100000000000001" customHeight="1" x14ac:dyDescent="0.25">
      <c r="B36" s="2"/>
      <c r="C36" s="5" t="s">
        <v>230</v>
      </c>
      <c r="F36" s="3">
        <v>5.51</v>
      </c>
      <c r="J36" s="3">
        <v>160</v>
      </c>
      <c r="K36" s="3" t="s">
        <v>146</v>
      </c>
      <c r="L36" s="3" t="s">
        <v>60</v>
      </c>
      <c r="M36" s="3">
        <v>61</v>
      </c>
    </row>
    <row r="37" spans="2:13" ht="20.100000000000001" customHeight="1" x14ac:dyDescent="0.25">
      <c r="B37" s="2"/>
      <c r="C37" s="5" t="s">
        <v>248</v>
      </c>
      <c r="F37" s="3">
        <v>5.59</v>
      </c>
      <c r="J37" s="3">
        <v>165</v>
      </c>
      <c r="K37" s="3" t="s">
        <v>147</v>
      </c>
      <c r="L37" s="3" t="s">
        <v>60</v>
      </c>
      <c r="M37" s="3">
        <v>62</v>
      </c>
    </row>
    <row r="38" spans="2:13" ht="20.100000000000001" customHeight="1" x14ac:dyDescent="0.25">
      <c r="B38" s="2"/>
      <c r="C38" s="5" t="s">
        <v>231</v>
      </c>
      <c r="F38" s="3">
        <v>5.6</v>
      </c>
      <c r="J38" s="3">
        <v>170</v>
      </c>
      <c r="K38" s="3" t="s">
        <v>148</v>
      </c>
      <c r="L38" s="3" t="s">
        <v>103</v>
      </c>
      <c r="M38" s="3">
        <v>63</v>
      </c>
    </row>
    <row r="39" spans="2:13" ht="20.100000000000001" customHeight="1" x14ac:dyDescent="0.25">
      <c r="B39" s="2"/>
      <c r="C39" s="3" t="s">
        <v>267</v>
      </c>
      <c r="F39" s="3">
        <v>5.69</v>
      </c>
      <c r="J39" s="3">
        <v>175</v>
      </c>
      <c r="K39" s="3" t="s">
        <v>149</v>
      </c>
      <c r="L39" s="3" t="s">
        <v>97</v>
      </c>
      <c r="M39" s="3">
        <v>64</v>
      </c>
    </row>
    <row r="40" spans="2:13" ht="20.100000000000001" customHeight="1" x14ac:dyDescent="0.25">
      <c r="B40" s="2"/>
      <c r="C40" s="5" t="s">
        <v>235</v>
      </c>
      <c r="F40" s="3">
        <v>5.7</v>
      </c>
      <c r="J40" s="3">
        <v>180</v>
      </c>
      <c r="K40" s="3" t="s">
        <v>150</v>
      </c>
      <c r="L40" s="3" t="s">
        <v>64</v>
      </c>
      <c r="M40" s="3">
        <v>65</v>
      </c>
    </row>
    <row r="41" spans="2:13" ht="20.100000000000001" customHeight="1" x14ac:dyDescent="0.25">
      <c r="B41" s="2"/>
      <c r="C41" s="3" t="s">
        <v>272</v>
      </c>
      <c r="F41" s="3">
        <v>5.74</v>
      </c>
      <c r="J41" s="3">
        <v>185</v>
      </c>
      <c r="K41" s="3" t="s">
        <v>151</v>
      </c>
      <c r="L41" s="3" t="s">
        <v>104</v>
      </c>
      <c r="M41" s="3">
        <v>66</v>
      </c>
    </row>
    <row r="42" spans="2:13" ht="20.100000000000001" customHeight="1" x14ac:dyDescent="0.25">
      <c r="B42" s="2"/>
      <c r="C42" s="3" t="s">
        <v>266</v>
      </c>
      <c r="F42" s="3">
        <v>6</v>
      </c>
      <c r="J42" s="3">
        <v>190</v>
      </c>
      <c r="K42" s="3" t="s">
        <v>152</v>
      </c>
      <c r="L42" s="10" t="s">
        <v>77</v>
      </c>
      <c r="M42" s="3">
        <v>67</v>
      </c>
    </row>
    <row r="43" spans="2:13" ht="20.100000000000001" customHeight="1" x14ac:dyDescent="0.25">
      <c r="B43" s="2"/>
      <c r="C43" s="5" t="s">
        <v>257</v>
      </c>
      <c r="F43" s="3">
        <v>6.2</v>
      </c>
      <c r="J43" s="3">
        <v>195</v>
      </c>
      <c r="K43" s="3" t="s">
        <v>153</v>
      </c>
      <c r="L43" s="3" t="s">
        <v>95</v>
      </c>
      <c r="M43" s="3">
        <v>68</v>
      </c>
    </row>
    <row r="44" spans="2:13" ht="20.100000000000001" customHeight="1" x14ac:dyDescent="0.25">
      <c r="B44" s="2"/>
      <c r="C44" s="5" t="s">
        <v>240</v>
      </c>
      <c r="F44" s="3">
        <v>6.3</v>
      </c>
      <c r="J44" s="3">
        <v>200</v>
      </c>
      <c r="K44" s="3" t="s">
        <v>154</v>
      </c>
      <c r="L44" s="3" t="s">
        <v>102</v>
      </c>
      <c r="M44" s="3">
        <v>69</v>
      </c>
    </row>
    <row r="45" spans="2:13" ht="20.100000000000001" customHeight="1" x14ac:dyDescent="0.25">
      <c r="B45" s="2"/>
      <c r="C45" s="5" t="s">
        <v>239</v>
      </c>
      <c r="F45" s="3">
        <v>6.35</v>
      </c>
      <c r="J45" s="3">
        <v>205</v>
      </c>
      <c r="K45" s="3" t="s">
        <v>155</v>
      </c>
      <c r="L45" s="3" t="s">
        <v>65</v>
      </c>
      <c r="M45" s="3">
        <v>70</v>
      </c>
    </row>
    <row r="46" spans="2:13" ht="20.100000000000001" customHeight="1" x14ac:dyDescent="0.25">
      <c r="B46" s="2"/>
      <c r="C46" s="5" t="s">
        <v>255</v>
      </c>
      <c r="F46" s="3">
        <v>6.4</v>
      </c>
      <c r="J46" s="3">
        <v>210</v>
      </c>
      <c r="K46" s="3" t="s">
        <v>156</v>
      </c>
      <c r="L46" s="3" t="s">
        <v>71</v>
      </c>
      <c r="M46" s="3">
        <v>71</v>
      </c>
    </row>
    <row r="47" spans="2:13" ht="20.100000000000001" customHeight="1" x14ac:dyDescent="0.25">
      <c r="B47" s="2"/>
      <c r="C47" s="3" t="s">
        <v>284</v>
      </c>
      <c r="F47" s="3">
        <v>6.43</v>
      </c>
      <c r="J47" s="3">
        <v>215</v>
      </c>
      <c r="K47" s="3" t="s">
        <v>157</v>
      </c>
      <c r="L47" s="3" t="s">
        <v>72</v>
      </c>
      <c r="M47" s="3">
        <v>72</v>
      </c>
    </row>
    <row r="48" spans="2:13" ht="20.100000000000001" customHeight="1" x14ac:dyDescent="0.25">
      <c r="B48" s="2"/>
      <c r="C48" s="5" t="s">
        <v>256</v>
      </c>
      <c r="F48" s="3">
        <v>6.45</v>
      </c>
      <c r="J48" s="3">
        <v>220</v>
      </c>
      <c r="K48" s="3" t="s">
        <v>158</v>
      </c>
      <c r="L48" s="3" t="s">
        <v>67</v>
      </c>
      <c r="M48" s="3">
        <v>73</v>
      </c>
    </row>
    <row r="49" spans="2:13" ht="20.100000000000001" customHeight="1" x14ac:dyDescent="0.25">
      <c r="B49" s="2"/>
      <c r="C49" s="5" t="s">
        <v>254</v>
      </c>
      <c r="F49" s="3">
        <v>6.6</v>
      </c>
      <c r="J49" s="3">
        <v>225</v>
      </c>
      <c r="K49" s="3" t="s">
        <v>159</v>
      </c>
      <c r="L49" s="3" t="s">
        <v>73</v>
      </c>
      <c r="M49" s="3">
        <v>74</v>
      </c>
    </row>
    <row r="50" spans="2:13" ht="20.100000000000001" customHeight="1" x14ac:dyDescent="0.25">
      <c r="B50" s="2"/>
      <c r="C50" s="5" t="s">
        <v>262</v>
      </c>
      <c r="F50" s="3">
        <v>6.65</v>
      </c>
      <c r="J50" s="3">
        <v>230</v>
      </c>
      <c r="K50" s="3" t="s">
        <v>160</v>
      </c>
      <c r="L50" s="3" t="s">
        <v>100</v>
      </c>
      <c r="M50" s="3">
        <v>75</v>
      </c>
    </row>
    <row r="51" spans="2:13" ht="20.100000000000001" customHeight="1" x14ac:dyDescent="0.25">
      <c r="B51" s="2"/>
      <c r="C51" s="5" t="s">
        <v>251</v>
      </c>
      <c r="F51" s="3">
        <v>6.88</v>
      </c>
      <c r="J51" s="3">
        <v>235</v>
      </c>
      <c r="K51" s="3" t="s">
        <v>161</v>
      </c>
      <c r="L51" s="3" t="s">
        <v>94</v>
      </c>
      <c r="M51" s="3">
        <v>76</v>
      </c>
    </row>
    <row r="52" spans="2:13" ht="20.100000000000001" customHeight="1" x14ac:dyDescent="0.25">
      <c r="B52" s="2"/>
      <c r="C52" s="3" t="s">
        <v>268</v>
      </c>
      <c r="F52" s="3">
        <v>6.99</v>
      </c>
      <c r="J52" s="3">
        <v>240</v>
      </c>
      <c r="K52" s="3" t="s">
        <v>162</v>
      </c>
      <c r="L52" s="3" t="s">
        <v>99</v>
      </c>
      <c r="M52" s="3">
        <v>77</v>
      </c>
    </row>
    <row r="53" spans="2:13" ht="20.100000000000001" customHeight="1" x14ac:dyDescent="0.25">
      <c r="B53" s="2"/>
      <c r="C53" s="5" t="s">
        <v>253</v>
      </c>
      <c r="F53" s="3">
        <v>7</v>
      </c>
      <c r="J53" s="3">
        <v>245</v>
      </c>
      <c r="K53" s="3" t="s">
        <v>163</v>
      </c>
      <c r="L53" s="3" t="s">
        <v>69</v>
      </c>
      <c r="M53" s="3">
        <v>78</v>
      </c>
    </row>
    <row r="54" spans="2:13" ht="20.100000000000001" customHeight="1" x14ac:dyDescent="0.25">
      <c r="B54" s="2"/>
      <c r="C54" s="3" t="s">
        <v>275</v>
      </c>
      <c r="F54" s="3">
        <v>7.01</v>
      </c>
      <c r="J54" s="3">
        <v>250</v>
      </c>
      <c r="K54" s="3" t="s">
        <v>164</v>
      </c>
      <c r="L54" s="3" t="s">
        <v>105</v>
      </c>
      <c r="M54" s="3">
        <v>79</v>
      </c>
    </row>
    <row r="55" spans="2:13" ht="20.100000000000001" customHeight="1" x14ac:dyDescent="0.25">
      <c r="B55" s="2"/>
      <c r="C55" s="5" t="s">
        <v>244</v>
      </c>
      <c r="F55" s="3">
        <v>7.1</v>
      </c>
      <c r="J55" s="3">
        <v>255</v>
      </c>
      <c r="K55" s="3" t="s">
        <v>165</v>
      </c>
      <c r="L55" s="3" t="s">
        <v>70</v>
      </c>
      <c r="M55" s="3">
        <v>80</v>
      </c>
    </row>
    <row r="56" spans="2:13" ht="20.100000000000001" customHeight="1" x14ac:dyDescent="0.25">
      <c r="B56" s="2"/>
      <c r="C56" s="5" t="s">
        <v>233</v>
      </c>
      <c r="F56" s="3">
        <v>7.11</v>
      </c>
      <c r="J56" s="3">
        <v>260</v>
      </c>
      <c r="K56" s="3" t="s">
        <v>166</v>
      </c>
      <c r="M56" s="3">
        <v>81</v>
      </c>
    </row>
    <row r="57" spans="2:13" ht="20.100000000000001" customHeight="1" x14ac:dyDescent="0.25">
      <c r="B57" s="2"/>
      <c r="C57" s="5" t="s">
        <v>258</v>
      </c>
      <c r="F57" s="3">
        <v>7.25</v>
      </c>
      <c r="J57" s="3">
        <v>265</v>
      </c>
      <c r="K57" s="3" t="s">
        <v>167</v>
      </c>
      <c r="M57" s="3">
        <v>82</v>
      </c>
    </row>
    <row r="58" spans="2:13" ht="20.100000000000001" customHeight="1" x14ac:dyDescent="0.25">
      <c r="B58" s="2"/>
      <c r="C58" s="3" t="s">
        <v>285</v>
      </c>
      <c r="F58" s="3">
        <v>7.34</v>
      </c>
      <c r="J58" s="3">
        <v>270</v>
      </c>
      <c r="K58" s="3" t="s">
        <v>168</v>
      </c>
      <c r="M58" s="3">
        <v>83</v>
      </c>
    </row>
    <row r="59" spans="2:13" ht="20.100000000000001" customHeight="1" x14ac:dyDescent="0.25">
      <c r="B59" s="2"/>
      <c r="C59" s="3" t="s">
        <v>274</v>
      </c>
      <c r="F59" s="3">
        <v>7.37</v>
      </c>
      <c r="J59" s="3">
        <v>275</v>
      </c>
      <c r="K59" s="3" t="s">
        <v>169</v>
      </c>
      <c r="M59" s="3">
        <v>84</v>
      </c>
    </row>
    <row r="60" spans="2:13" ht="20.100000000000001" customHeight="1" x14ac:dyDescent="0.25">
      <c r="B60" s="2"/>
      <c r="C60" s="3" t="s">
        <v>273</v>
      </c>
      <c r="F60" s="3">
        <v>7.49</v>
      </c>
      <c r="J60" s="3">
        <v>280</v>
      </c>
      <c r="K60" s="3" t="s">
        <v>170</v>
      </c>
      <c r="M60" s="3">
        <v>85</v>
      </c>
    </row>
    <row r="61" spans="2:13" ht="20.100000000000001" customHeight="1" x14ac:dyDescent="0.25">
      <c r="B61" s="2"/>
      <c r="C61" s="5" t="s">
        <v>259</v>
      </c>
      <c r="F61" s="3">
        <v>7.5</v>
      </c>
      <c r="J61" s="3">
        <v>285</v>
      </c>
      <c r="K61" s="3" t="s">
        <v>171</v>
      </c>
      <c r="M61" s="3">
        <v>86</v>
      </c>
    </row>
    <row r="62" spans="2:13" ht="20.100000000000001" customHeight="1" x14ac:dyDescent="0.25">
      <c r="B62" s="2"/>
      <c r="F62" s="3">
        <v>7.52</v>
      </c>
      <c r="J62" s="3">
        <v>290</v>
      </c>
      <c r="K62" s="3" t="s">
        <v>172</v>
      </c>
      <c r="M62" s="3">
        <v>87</v>
      </c>
    </row>
    <row r="63" spans="2:13" ht="20.100000000000001" customHeight="1" x14ac:dyDescent="0.25">
      <c r="B63" s="2"/>
      <c r="F63" s="3">
        <v>7.6</v>
      </c>
      <c r="J63" s="3">
        <v>295</v>
      </c>
      <c r="K63" s="3" t="s">
        <v>173</v>
      </c>
      <c r="M63" s="3">
        <v>88</v>
      </c>
    </row>
    <row r="64" spans="2:13" ht="20.100000000000001" customHeight="1" x14ac:dyDescent="0.25">
      <c r="B64" s="2"/>
      <c r="F64" s="3">
        <v>7.62</v>
      </c>
      <c r="J64" s="3">
        <v>300</v>
      </c>
      <c r="K64" s="3" t="s">
        <v>174</v>
      </c>
      <c r="M64" s="3">
        <v>89</v>
      </c>
    </row>
    <row r="65" spans="2:13" ht="20.100000000000001" customHeight="1" x14ac:dyDescent="0.25">
      <c r="B65" s="2"/>
      <c r="F65" s="3">
        <v>7.72</v>
      </c>
      <c r="J65" s="3">
        <v>305</v>
      </c>
      <c r="K65" s="3" t="s">
        <v>175</v>
      </c>
      <c r="M65" s="3">
        <v>90</v>
      </c>
    </row>
    <row r="66" spans="2:13" ht="20.100000000000001" customHeight="1" x14ac:dyDescent="0.25">
      <c r="B66" s="2"/>
      <c r="F66" s="3">
        <v>7.8</v>
      </c>
      <c r="J66" s="3">
        <v>310</v>
      </c>
      <c r="K66" s="3" t="s">
        <v>176</v>
      </c>
      <c r="M66" s="3">
        <v>91</v>
      </c>
    </row>
    <row r="67" spans="2:13" ht="20.100000000000001" customHeight="1" x14ac:dyDescent="0.25">
      <c r="B67" s="2"/>
      <c r="F67" s="3">
        <v>7.82</v>
      </c>
      <c r="J67" s="3">
        <v>315</v>
      </c>
      <c r="K67" s="3" t="s">
        <v>177</v>
      </c>
      <c r="M67" s="3">
        <v>92</v>
      </c>
    </row>
    <row r="68" spans="2:13" ht="20.100000000000001" customHeight="1" x14ac:dyDescent="0.25">
      <c r="B68" s="2"/>
      <c r="F68" s="3">
        <v>7.9</v>
      </c>
      <c r="J68" s="3">
        <v>320</v>
      </c>
      <c r="K68" s="3" t="s">
        <v>178</v>
      </c>
      <c r="M68" s="3">
        <v>93</v>
      </c>
    </row>
    <row r="69" spans="2:13" ht="20.100000000000001" customHeight="1" x14ac:dyDescent="0.25">
      <c r="B69" s="2"/>
      <c r="F69" s="3">
        <v>8</v>
      </c>
      <c r="J69" s="3">
        <v>325</v>
      </c>
      <c r="K69" s="3" t="s">
        <v>179</v>
      </c>
      <c r="M69" s="3">
        <v>94</v>
      </c>
    </row>
    <row r="70" spans="2:13" ht="20.100000000000001" customHeight="1" x14ac:dyDescent="0.25">
      <c r="B70" s="2"/>
      <c r="F70" s="3">
        <v>8.1</v>
      </c>
      <c r="J70" s="3">
        <v>330</v>
      </c>
      <c r="K70" s="3" t="s">
        <v>180</v>
      </c>
      <c r="M70" s="3">
        <v>95</v>
      </c>
    </row>
    <row r="71" spans="2:13" ht="20.100000000000001" customHeight="1" x14ac:dyDescent="0.25">
      <c r="B71" s="2"/>
      <c r="F71" s="3">
        <v>8.3800000000000008</v>
      </c>
      <c r="J71" s="3">
        <v>335</v>
      </c>
      <c r="K71" s="3" t="s">
        <v>181</v>
      </c>
      <c r="M71" s="3">
        <v>96</v>
      </c>
    </row>
    <row r="72" spans="2:13" ht="20.100000000000001" customHeight="1" x14ac:dyDescent="0.25">
      <c r="B72" s="2"/>
      <c r="F72" s="3">
        <v>8.5299999999999994</v>
      </c>
      <c r="J72" s="3">
        <v>340</v>
      </c>
      <c r="K72" s="3" t="s">
        <v>182</v>
      </c>
      <c r="M72" s="3">
        <v>97</v>
      </c>
    </row>
    <row r="73" spans="2:13" ht="20.100000000000001" customHeight="1" x14ac:dyDescent="0.25">
      <c r="B73" s="2"/>
      <c r="F73" s="3">
        <v>8.56</v>
      </c>
      <c r="J73" s="3">
        <v>345</v>
      </c>
      <c r="K73" s="3" t="s">
        <v>183</v>
      </c>
      <c r="M73" s="3">
        <v>98</v>
      </c>
    </row>
    <row r="74" spans="2:13" ht="20.100000000000001" customHeight="1" x14ac:dyDescent="0.25">
      <c r="B74" s="2"/>
      <c r="F74" s="3">
        <v>8.6</v>
      </c>
      <c r="J74" s="3">
        <v>350</v>
      </c>
      <c r="K74" s="3" t="s">
        <v>184</v>
      </c>
      <c r="M74" s="3">
        <v>99</v>
      </c>
    </row>
    <row r="75" spans="2:13" ht="20.100000000000001" customHeight="1" x14ac:dyDescent="0.25">
      <c r="B75" s="2"/>
      <c r="F75" s="3">
        <v>8.64</v>
      </c>
      <c r="J75" s="3">
        <v>355</v>
      </c>
      <c r="K75" s="3" t="s">
        <v>185</v>
      </c>
      <c r="M75" s="3">
        <v>100</v>
      </c>
    </row>
    <row r="76" spans="2:13" ht="20.100000000000001" customHeight="1" x14ac:dyDescent="0.25">
      <c r="B76" s="2"/>
      <c r="F76" s="3">
        <v>8.6999999999999993</v>
      </c>
      <c r="J76" s="3">
        <v>360</v>
      </c>
      <c r="K76" s="3" t="s">
        <v>186</v>
      </c>
    </row>
    <row r="77" spans="2:13" ht="20.100000000000001" customHeight="1" x14ac:dyDescent="0.25">
      <c r="B77" s="2"/>
      <c r="F77" s="3">
        <v>8.8000000000000007</v>
      </c>
      <c r="J77" s="3">
        <v>365</v>
      </c>
    </row>
    <row r="78" spans="2:13" ht="20.100000000000001" customHeight="1" x14ac:dyDescent="0.25">
      <c r="B78" s="2"/>
      <c r="F78" s="3">
        <v>9</v>
      </c>
      <c r="J78" s="3">
        <v>370</v>
      </c>
    </row>
    <row r="79" spans="2:13" ht="20.100000000000001" customHeight="1" x14ac:dyDescent="0.25">
      <c r="B79" s="2"/>
      <c r="F79" s="3">
        <v>9.1</v>
      </c>
      <c r="J79" s="3">
        <v>375</v>
      </c>
    </row>
    <row r="80" spans="2:13" ht="20.100000000000001" customHeight="1" x14ac:dyDescent="0.25">
      <c r="B80" s="2"/>
      <c r="F80" s="3">
        <v>9.17</v>
      </c>
      <c r="J80" s="3">
        <v>380</v>
      </c>
    </row>
    <row r="81" spans="2:10" ht="20.100000000000001" customHeight="1" x14ac:dyDescent="0.25">
      <c r="B81" s="2"/>
      <c r="F81" s="3">
        <v>9.19</v>
      </c>
      <c r="J81" s="3">
        <v>385</v>
      </c>
    </row>
    <row r="82" spans="2:10" ht="20.100000000000001" customHeight="1" x14ac:dyDescent="0.25">
      <c r="B82" s="2"/>
      <c r="F82" s="3">
        <v>9.35</v>
      </c>
      <c r="J82" s="3">
        <v>390</v>
      </c>
    </row>
    <row r="83" spans="2:10" ht="20.100000000000001" customHeight="1" x14ac:dyDescent="0.25">
      <c r="B83" s="2"/>
      <c r="F83" s="3">
        <v>9.5</v>
      </c>
      <c r="J83" s="3">
        <v>395</v>
      </c>
    </row>
    <row r="84" spans="2:10" ht="20.100000000000001" customHeight="1" x14ac:dyDescent="0.25">
      <c r="B84" s="2"/>
      <c r="F84" s="3">
        <v>9.5299999999999994</v>
      </c>
      <c r="J84" s="3">
        <v>400</v>
      </c>
    </row>
    <row r="85" spans="2:10" ht="20.100000000000001" customHeight="1" x14ac:dyDescent="0.25">
      <c r="B85" s="2"/>
      <c r="F85" s="3">
        <v>9.65</v>
      </c>
      <c r="J85" s="3">
        <v>405</v>
      </c>
    </row>
    <row r="86" spans="2:10" ht="20.100000000000001" customHeight="1" x14ac:dyDescent="0.25">
      <c r="B86" s="2"/>
      <c r="F86" s="3">
        <v>9.6999999999999993</v>
      </c>
      <c r="J86" s="3">
        <v>410</v>
      </c>
    </row>
    <row r="87" spans="2:10" ht="20.100000000000001" customHeight="1" x14ac:dyDescent="0.25">
      <c r="B87" s="2"/>
      <c r="F87" s="3">
        <v>9.9600000000000009</v>
      </c>
      <c r="J87" s="3">
        <v>415</v>
      </c>
    </row>
    <row r="88" spans="2:10" ht="20.100000000000001" customHeight="1" x14ac:dyDescent="0.25">
      <c r="B88" s="2"/>
      <c r="F88" s="3">
        <v>10</v>
      </c>
      <c r="J88" s="3">
        <v>420</v>
      </c>
    </row>
    <row r="89" spans="2:10" ht="20.100000000000001" customHeight="1" x14ac:dyDescent="0.25">
      <c r="B89" s="2"/>
      <c r="F89" s="3">
        <v>10.199999999999999</v>
      </c>
      <c r="J89" s="3">
        <v>425</v>
      </c>
    </row>
    <row r="90" spans="2:10" ht="20.100000000000001" customHeight="1" x14ac:dyDescent="0.25">
      <c r="B90" s="2"/>
      <c r="F90" s="3">
        <v>10.54</v>
      </c>
      <c r="J90" s="3">
        <v>430</v>
      </c>
    </row>
    <row r="91" spans="2:10" ht="20.100000000000001" customHeight="1" x14ac:dyDescent="0.25">
      <c r="B91" s="2"/>
      <c r="F91" s="3">
        <v>10.92</v>
      </c>
      <c r="J91" s="3">
        <v>435</v>
      </c>
    </row>
    <row r="92" spans="2:10" ht="20.100000000000001" customHeight="1" x14ac:dyDescent="0.25">
      <c r="B92" s="2"/>
      <c r="F92" s="3">
        <v>11</v>
      </c>
      <c r="J92" s="3">
        <v>440</v>
      </c>
    </row>
    <row r="93" spans="2:10" ht="20.100000000000001" customHeight="1" x14ac:dyDescent="0.25">
      <c r="B93" s="2"/>
      <c r="F93" s="3">
        <v>11.1</v>
      </c>
      <c r="J93" s="3">
        <v>445</v>
      </c>
    </row>
    <row r="94" spans="2:10" ht="20.100000000000001" customHeight="1" x14ac:dyDescent="0.25">
      <c r="B94" s="2"/>
      <c r="F94" s="3">
        <v>11.18</v>
      </c>
      <c r="J94" s="3">
        <v>450</v>
      </c>
    </row>
    <row r="95" spans="2:10" ht="20.100000000000001" customHeight="1" x14ac:dyDescent="0.25">
      <c r="B95" s="2"/>
      <c r="F95" s="3">
        <v>11.4</v>
      </c>
      <c r="J95" s="3">
        <v>455</v>
      </c>
    </row>
    <row r="96" spans="2:10" ht="20.100000000000001" customHeight="1" x14ac:dyDescent="0.25">
      <c r="B96" s="2"/>
      <c r="F96" s="3">
        <v>12.09</v>
      </c>
      <c r="J96" s="3">
        <v>460</v>
      </c>
    </row>
    <row r="97" spans="2:10" ht="20.100000000000001" customHeight="1" x14ac:dyDescent="0.25">
      <c r="B97" s="2"/>
      <c r="F97" s="3">
        <v>12.14</v>
      </c>
      <c r="J97" s="3">
        <v>465</v>
      </c>
    </row>
    <row r="98" spans="2:10" ht="20.100000000000001" customHeight="1" x14ac:dyDescent="0.25">
      <c r="B98" s="2"/>
      <c r="F98" s="3">
        <v>12.5</v>
      </c>
      <c r="J98" s="3">
        <v>470</v>
      </c>
    </row>
    <row r="99" spans="2:10" ht="20.100000000000001" customHeight="1" x14ac:dyDescent="0.25">
      <c r="B99" s="2"/>
      <c r="F99" s="3">
        <v>12.7</v>
      </c>
      <c r="J99" s="3">
        <v>475</v>
      </c>
    </row>
    <row r="100" spans="2:10" ht="20.100000000000001" customHeight="1" x14ac:dyDescent="0.25">
      <c r="B100" s="2"/>
      <c r="F100" s="3">
        <v>14</v>
      </c>
      <c r="J100" s="3">
        <v>480</v>
      </c>
    </row>
    <row r="101" spans="2:10" ht="20.100000000000001" customHeight="1" x14ac:dyDescent="0.25">
      <c r="B101" s="2"/>
      <c r="F101" s="3">
        <v>14.2</v>
      </c>
    </row>
    <row r="102" spans="2:10" ht="20.100000000000001" customHeight="1" x14ac:dyDescent="0.25">
      <c r="B102" s="2"/>
      <c r="F102" s="3">
        <v>16</v>
      </c>
    </row>
    <row r="103" spans="2:10" ht="20.100000000000001" customHeight="1" x14ac:dyDescent="0.25">
      <c r="B103" s="2"/>
      <c r="F103" s="3">
        <v>17.5</v>
      </c>
    </row>
    <row r="104" spans="2:10" ht="20.100000000000001" customHeight="1" x14ac:dyDescent="0.25">
      <c r="B104" s="2"/>
      <c r="F104" s="3">
        <v>18</v>
      </c>
    </row>
    <row r="105" spans="2:10" ht="20.100000000000001" customHeight="1" x14ac:dyDescent="0.25">
      <c r="B105" s="2"/>
      <c r="F105" s="3">
        <v>20</v>
      </c>
    </row>
    <row r="106" spans="2:10" ht="20.100000000000001" customHeight="1" x14ac:dyDescent="0.25">
      <c r="B106" s="2"/>
    </row>
    <row r="107" spans="2:10" ht="20.100000000000001" customHeight="1" x14ac:dyDescent="0.25">
      <c r="B107" s="2"/>
    </row>
    <row r="108" spans="2:10" ht="20.100000000000001" customHeight="1" x14ac:dyDescent="0.25">
      <c r="B108" s="2"/>
    </row>
    <row r="109" spans="2:10" ht="20.100000000000001" customHeight="1" x14ac:dyDescent="0.25">
      <c r="B109" s="2"/>
    </row>
    <row r="110" spans="2:10" ht="20.100000000000001" customHeight="1" x14ac:dyDescent="0.25">
      <c r="B110" s="2"/>
    </row>
    <row r="111" spans="2:10" ht="20.100000000000001" customHeight="1" x14ac:dyDescent="0.25">
      <c r="B111" s="2"/>
    </row>
    <row r="112" spans="2:10" ht="20.100000000000001" customHeight="1" x14ac:dyDescent="0.25">
      <c r="B112" s="2"/>
    </row>
    <row r="113" spans="2:2" ht="20.100000000000001" customHeight="1" x14ac:dyDescent="0.25">
      <c r="B113" s="2"/>
    </row>
    <row r="114" spans="2:2" ht="20.100000000000001" customHeight="1" x14ac:dyDescent="0.25">
      <c r="B114" s="2"/>
    </row>
    <row r="115" spans="2:2" ht="20.100000000000001" customHeight="1" x14ac:dyDescent="0.25">
      <c r="B115" s="2"/>
    </row>
    <row r="116" spans="2:2" ht="20.100000000000001" customHeight="1" x14ac:dyDescent="0.25">
      <c r="B116" s="2"/>
    </row>
    <row r="117" spans="2:2" ht="20.100000000000001" customHeight="1" x14ac:dyDescent="0.25">
      <c r="B117" s="2"/>
    </row>
    <row r="118" spans="2:2" ht="20.100000000000001" customHeight="1" x14ac:dyDescent="0.25">
      <c r="B118" s="2"/>
    </row>
    <row r="119" spans="2:2" ht="20.100000000000001" customHeight="1" x14ac:dyDescent="0.25">
      <c r="B119" s="2"/>
    </row>
    <row r="120" spans="2:2" ht="20.100000000000001" customHeight="1" x14ac:dyDescent="0.25">
      <c r="B120" s="2"/>
    </row>
    <row r="121" spans="2:2" ht="20.100000000000001" customHeight="1" x14ac:dyDescent="0.25">
      <c r="B121" s="2"/>
    </row>
    <row r="122" spans="2:2" ht="20.100000000000001" customHeight="1" x14ac:dyDescent="0.25">
      <c r="B122" s="2"/>
    </row>
    <row r="123" spans="2:2" ht="20.100000000000001" customHeight="1" x14ac:dyDescent="0.25">
      <c r="B123" s="2"/>
    </row>
    <row r="124" spans="2:2" ht="20.100000000000001" customHeight="1" x14ac:dyDescent="0.25">
      <c r="B124" s="2"/>
    </row>
    <row r="125" spans="2:2" ht="20.100000000000001" customHeight="1" x14ac:dyDescent="0.25">
      <c r="B125" s="2"/>
    </row>
    <row r="126" spans="2:2" ht="20.100000000000001" customHeight="1" x14ac:dyDescent="0.25">
      <c r="B126" s="2"/>
    </row>
    <row r="127" spans="2:2" ht="20.100000000000001" customHeight="1" x14ac:dyDescent="0.25">
      <c r="B127" s="2"/>
    </row>
    <row r="128" spans="2:2" ht="20.100000000000001" customHeight="1" x14ac:dyDescent="0.25">
      <c r="B128" s="2"/>
    </row>
    <row r="129" spans="2:2" ht="20.100000000000001" customHeight="1" x14ac:dyDescent="0.25">
      <c r="B129" s="2"/>
    </row>
    <row r="130" spans="2:2" ht="20.100000000000001" customHeight="1" x14ac:dyDescent="0.25">
      <c r="B130" s="2"/>
    </row>
    <row r="131" spans="2:2" ht="20.100000000000001" customHeight="1" x14ac:dyDescent="0.25">
      <c r="B131" s="2"/>
    </row>
    <row r="132" spans="2:2" ht="20.100000000000001" customHeight="1" x14ac:dyDescent="0.25">
      <c r="B132" s="2"/>
    </row>
    <row r="133" spans="2:2" ht="20.100000000000001" customHeight="1" x14ac:dyDescent="0.25">
      <c r="B133" s="2"/>
    </row>
    <row r="134" spans="2:2" ht="20.100000000000001" customHeight="1" x14ac:dyDescent="0.25">
      <c r="B134" s="2"/>
    </row>
    <row r="135" spans="2:2" ht="20.100000000000001" customHeight="1" x14ac:dyDescent="0.25">
      <c r="B135" s="2"/>
    </row>
    <row r="136" spans="2:2" ht="20.100000000000001" customHeight="1" x14ac:dyDescent="0.25">
      <c r="B136" s="2"/>
    </row>
    <row r="137" spans="2:2" ht="20.100000000000001" customHeight="1" x14ac:dyDescent="0.25">
      <c r="B137" s="2"/>
    </row>
    <row r="138" spans="2:2" ht="20.100000000000001" customHeight="1" x14ac:dyDescent="0.25">
      <c r="B138" s="2"/>
    </row>
    <row r="139" spans="2:2" ht="20.100000000000001" customHeight="1" x14ac:dyDescent="0.25">
      <c r="B139" s="2"/>
    </row>
    <row r="140" spans="2:2" ht="20.100000000000001" customHeight="1" x14ac:dyDescent="0.25">
      <c r="B140" s="2"/>
    </row>
    <row r="141" spans="2:2" ht="20.100000000000001" customHeight="1" x14ac:dyDescent="0.25">
      <c r="B141" s="2"/>
    </row>
    <row r="142" spans="2:2" ht="20.100000000000001" customHeight="1" x14ac:dyDescent="0.25">
      <c r="B142" s="2"/>
    </row>
    <row r="143" spans="2:2" ht="20.100000000000001" customHeight="1" x14ac:dyDescent="0.25">
      <c r="B143" s="2"/>
    </row>
    <row r="144" spans="2:2" ht="20.100000000000001" customHeight="1" x14ac:dyDescent="0.25">
      <c r="B144" s="2"/>
    </row>
    <row r="145" spans="2:2" ht="20.100000000000001" customHeight="1" x14ac:dyDescent="0.25">
      <c r="B145" s="2"/>
    </row>
    <row r="146" spans="2:2" ht="20.100000000000001" customHeight="1" x14ac:dyDescent="0.25">
      <c r="B146" s="2"/>
    </row>
    <row r="147" spans="2:2" ht="20.100000000000001" customHeight="1" x14ac:dyDescent="0.25">
      <c r="B147" s="2"/>
    </row>
    <row r="148" spans="2:2" ht="20.100000000000001" customHeight="1" x14ac:dyDescent="0.25">
      <c r="B148" s="2"/>
    </row>
    <row r="149" spans="2:2" ht="20.100000000000001" customHeight="1" x14ac:dyDescent="0.25">
      <c r="B149" s="2"/>
    </row>
    <row r="150" spans="2:2" ht="20.100000000000001" customHeight="1" x14ac:dyDescent="0.25">
      <c r="B150" s="2"/>
    </row>
    <row r="151" spans="2:2" ht="20.100000000000001" customHeight="1" x14ac:dyDescent="0.25">
      <c r="B151" s="2"/>
    </row>
    <row r="152" spans="2:2" ht="20.100000000000001" customHeight="1" x14ac:dyDescent="0.25">
      <c r="B152" s="2"/>
    </row>
    <row r="153" spans="2:2" ht="20.100000000000001" customHeight="1" x14ac:dyDescent="0.25">
      <c r="B153" s="2"/>
    </row>
    <row r="154" spans="2:2" ht="20.100000000000001" customHeight="1" x14ac:dyDescent="0.25">
      <c r="B154" s="2"/>
    </row>
    <row r="155" spans="2:2" ht="20.100000000000001" customHeight="1" x14ac:dyDescent="0.25">
      <c r="B155" s="2"/>
    </row>
    <row r="156" spans="2:2" ht="20.100000000000001" customHeight="1" x14ac:dyDescent="0.25">
      <c r="B156" s="2"/>
    </row>
    <row r="157" spans="2:2" ht="20.100000000000001" customHeight="1" x14ac:dyDescent="0.25">
      <c r="B157" s="2"/>
    </row>
    <row r="158" spans="2:2" ht="20.100000000000001" customHeight="1" x14ac:dyDescent="0.25">
      <c r="B158" s="2"/>
    </row>
    <row r="159" spans="2:2" ht="20.100000000000001" customHeight="1" x14ac:dyDescent="0.25">
      <c r="B159" s="2"/>
    </row>
    <row r="160" spans="2:2" ht="20.100000000000001" customHeight="1" x14ac:dyDescent="0.25">
      <c r="B160" s="2"/>
    </row>
    <row r="161" spans="2:2" ht="20.100000000000001" customHeight="1" x14ac:dyDescent="0.25">
      <c r="B161" s="2"/>
    </row>
    <row r="162" spans="2:2" ht="20.100000000000001" customHeight="1" x14ac:dyDescent="0.25">
      <c r="B162" s="2"/>
    </row>
    <row r="163" spans="2:2" ht="20.100000000000001" customHeight="1" x14ac:dyDescent="0.25">
      <c r="B163" s="2"/>
    </row>
    <row r="164" spans="2:2" ht="20.100000000000001" customHeight="1" x14ac:dyDescent="0.25">
      <c r="B164" s="2"/>
    </row>
    <row r="165" spans="2:2" ht="20.100000000000001" customHeight="1" x14ac:dyDescent="0.25">
      <c r="B165" s="2"/>
    </row>
    <row r="166" spans="2:2" ht="20.100000000000001" customHeight="1" x14ac:dyDescent="0.25">
      <c r="B166" s="2"/>
    </row>
    <row r="167" spans="2:2" ht="20.100000000000001" customHeight="1" x14ac:dyDescent="0.25">
      <c r="B167" s="2"/>
    </row>
    <row r="168" spans="2:2" ht="20.100000000000001" customHeight="1" x14ac:dyDescent="0.25">
      <c r="B168" s="2"/>
    </row>
    <row r="169" spans="2:2" ht="20.100000000000001" customHeight="1" x14ac:dyDescent="0.25">
      <c r="B169" s="2"/>
    </row>
    <row r="170" spans="2:2" ht="20.100000000000001" customHeight="1" x14ac:dyDescent="0.25">
      <c r="B170" s="2"/>
    </row>
    <row r="171" spans="2:2" ht="20.100000000000001" customHeight="1" x14ac:dyDescent="0.25">
      <c r="B171" s="2"/>
    </row>
    <row r="172" spans="2:2" ht="20.100000000000001" customHeight="1" x14ac:dyDescent="0.25">
      <c r="B172" s="2"/>
    </row>
    <row r="173" spans="2:2" ht="20.100000000000001" customHeight="1" x14ac:dyDescent="0.25">
      <c r="B173" s="2"/>
    </row>
    <row r="174" spans="2:2" ht="20.100000000000001" customHeight="1" x14ac:dyDescent="0.25">
      <c r="B174" s="2"/>
    </row>
    <row r="175" spans="2:2" ht="20.100000000000001" customHeight="1" x14ac:dyDescent="0.25">
      <c r="B175" s="2"/>
    </row>
    <row r="176" spans="2:2" ht="20.100000000000001" customHeight="1" x14ac:dyDescent="0.25">
      <c r="B176" s="2"/>
    </row>
    <row r="177" spans="2:2" ht="20.100000000000001" customHeight="1" x14ac:dyDescent="0.25">
      <c r="B177" s="2"/>
    </row>
    <row r="178" spans="2:2" ht="20.100000000000001" customHeight="1" x14ac:dyDescent="0.25">
      <c r="B178" s="2"/>
    </row>
    <row r="179" spans="2:2" ht="20.100000000000001" customHeight="1" x14ac:dyDescent="0.25">
      <c r="B179" s="2"/>
    </row>
    <row r="180" spans="2:2" ht="20.100000000000001" customHeight="1" x14ac:dyDescent="0.25">
      <c r="B180" s="2"/>
    </row>
    <row r="181" spans="2:2" ht="20.100000000000001" customHeight="1" x14ac:dyDescent="0.25">
      <c r="B181" s="2"/>
    </row>
    <row r="182" spans="2:2" ht="20.100000000000001" customHeight="1" x14ac:dyDescent="0.25">
      <c r="B182" s="2"/>
    </row>
    <row r="183" spans="2:2" ht="20.100000000000001" customHeight="1" x14ac:dyDescent="0.25">
      <c r="B183" s="2"/>
    </row>
    <row r="184" spans="2:2" ht="20.100000000000001" customHeight="1" x14ac:dyDescent="0.25">
      <c r="B184" s="2"/>
    </row>
    <row r="185" spans="2:2" ht="20.100000000000001" customHeight="1" x14ac:dyDescent="0.25">
      <c r="B185" s="2"/>
    </row>
    <row r="186" spans="2:2" ht="20.100000000000001" customHeight="1" x14ac:dyDescent="0.25">
      <c r="B186" s="2"/>
    </row>
    <row r="187" spans="2:2" ht="20.100000000000001" customHeight="1" x14ac:dyDescent="0.25">
      <c r="B187" s="2"/>
    </row>
    <row r="188" spans="2:2" ht="20.100000000000001" customHeight="1" x14ac:dyDescent="0.25">
      <c r="B188" s="2"/>
    </row>
    <row r="189" spans="2:2" ht="20.100000000000001" customHeight="1" x14ac:dyDescent="0.25">
      <c r="B189" s="2"/>
    </row>
    <row r="190" spans="2:2" ht="20.100000000000001" customHeight="1" x14ac:dyDescent="0.25">
      <c r="B190" s="2"/>
    </row>
    <row r="191" spans="2:2" ht="20.100000000000001" customHeight="1" x14ac:dyDescent="0.25">
      <c r="B191" s="2"/>
    </row>
    <row r="192" spans="2:2" ht="20.100000000000001" customHeight="1" x14ac:dyDescent="0.25">
      <c r="B192" s="2"/>
    </row>
    <row r="193" spans="2:2" ht="20.100000000000001" customHeight="1" x14ac:dyDescent="0.25">
      <c r="B193" s="2"/>
    </row>
    <row r="194" spans="2:2" ht="20.100000000000001" customHeight="1" x14ac:dyDescent="0.25">
      <c r="B194" s="2"/>
    </row>
    <row r="195" spans="2:2" ht="20.100000000000001" customHeight="1" x14ac:dyDescent="0.25">
      <c r="B195" s="2"/>
    </row>
    <row r="196" spans="2:2" ht="20.100000000000001" customHeight="1" x14ac:dyDescent="0.25">
      <c r="B196" s="2"/>
    </row>
    <row r="197" spans="2:2" ht="20.100000000000001" customHeight="1" x14ac:dyDescent="0.25">
      <c r="B197" s="2"/>
    </row>
    <row r="198" spans="2:2" ht="20.100000000000001" customHeight="1" x14ac:dyDescent="0.25">
      <c r="B198" s="2"/>
    </row>
    <row r="199" spans="2:2" ht="20.100000000000001" customHeight="1" x14ac:dyDescent="0.25">
      <c r="B199" s="2"/>
    </row>
    <row r="200" spans="2:2" ht="20.100000000000001" customHeight="1" x14ac:dyDescent="0.25">
      <c r="B200" s="2"/>
    </row>
    <row r="201" spans="2:2" ht="20.100000000000001" customHeight="1" x14ac:dyDescent="0.25">
      <c r="B201" s="2"/>
    </row>
    <row r="202" spans="2:2" ht="20.100000000000001" customHeight="1" x14ac:dyDescent="0.25">
      <c r="B202" s="2"/>
    </row>
    <row r="203" spans="2:2" ht="20.100000000000001" customHeight="1" x14ac:dyDescent="0.25">
      <c r="B203" s="2"/>
    </row>
    <row r="204" spans="2:2" ht="20.100000000000001" customHeight="1" x14ac:dyDescent="0.25">
      <c r="B204" s="2"/>
    </row>
    <row r="205" spans="2:2" ht="20.100000000000001" customHeight="1" x14ac:dyDescent="0.25">
      <c r="B205" s="2"/>
    </row>
    <row r="206" spans="2:2" ht="20.100000000000001" customHeight="1" x14ac:dyDescent="0.25">
      <c r="B206" s="2"/>
    </row>
    <row r="207" spans="2:2" ht="20.100000000000001" customHeight="1" x14ac:dyDescent="0.25">
      <c r="B207" s="2"/>
    </row>
    <row r="208" spans="2:2" ht="20.100000000000001" customHeight="1" x14ac:dyDescent="0.25">
      <c r="B208" s="2"/>
    </row>
    <row r="209" spans="2:2" ht="20.100000000000001" customHeight="1" x14ac:dyDescent="0.25">
      <c r="B209" s="2"/>
    </row>
    <row r="210" spans="2:2" ht="20.100000000000001" customHeight="1" x14ac:dyDescent="0.25">
      <c r="B210" s="2"/>
    </row>
    <row r="211" spans="2:2" ht="20.100000000000001" customHeight="1" x14ac:dyDescent="0.25">
      <c r="B211" s="2"/>
    </row>
    <row r="212" spans="2:2" ht="20.100000000000001" customHeight="1" x14ac:dyDescent="0.25">
      <c r="B212" s="2"/>
    </row>
    <row r="213" spans="2:2" ht="20.100000000000001" customHeight="1" x14ac:dyDescent="0.25">
      <c r="B213" s="2"/>
    </row>
    <row r="214" spans="2:2" ht="20.100000000000001" customHeight="1" x14ac:dyDescent="0.25">
      <c r="B214" s="2"/>
    </row>
    <row r="215" spans="2:2" ht="20.100000000000001" customHeight="1" x14ac:dyDescent="0.25">
      <c r="B215" s="2"/>
    </row>
    <row r="216" spans="2:2" ht="20.100000000000001" customHeight="1" x14ac:dyDescent="0.25">
      <c r="B216" s="2"/>
    </row>
    <row r="217" spans="2:2" ht="20.100000000000001" customHeight="1" x14ac:dyDescent="0.25">
      <c r="B217" s="2"/>
    </row>
    <row r="218" spans="2:2" ht="20.100000000000001" customHeight="1" x14ac:dyDescent="0.25">
      <c r="B218" s="2"/>
    </row>
    <row r="219" spans="2:2" ht="20.100000000000001" customHeight="1" x14ac:dyDescent="0.25">
      <c r="B219" s="2"/>
    </row>
    <row r="220" spans="2:2" ht="20.100000000000001" customHeight="1" x14ac:dyDescent="0.25">
      <c r="B220" s="2"/>
    </row>
    <row r="221" spans="2:2" ht="20.100000000000001" customHeight="1" x14ac:dyDescent="0.25">
      <c r="B221" s="2"/>
    </row>
    <row r="222" spans="2:2" ht="20.100000000000001" customHeight="1" x14ac:dyDescent="0.25">
      <c r="B222" s="2"/>
    </row>
    <row r="223" spans="2:2" ht="20.100000000000001" customHeight="1" x14ac:dyDescent="0.25">
      <c r="B223" s="2"/>
    </row>
    <row r="224" spans="2:2" ht="20.100000000000001" customHeight="1" x14ac:dyDescent="0.25">
      <c r="B224" s="2"/>
    </row>
    <row r="225" spans="2:2" ht="20.100000000000001" customHeight="1" x14ac:dyDescent="0.25">
      <c r="B225" s="2"/>
    </row>
    <row r="226" spans="2:2" ht="20.100000000000001" customHeight="1" x14ac:dyDescent="0.25">
      <c r="B226" s="2"/>
    </row>
    <row r="227" spans="2:2" ht="20.100000000000001" customHeight="1" x14ac:dyDescent="0.25">
      <c r="B227" s="2"/>
    </row>
    <row r="228" spans="2:2" ht="20.100000000000001" customHeight="1" x14ac:dyDescent="0.25">
      <c r="B228" s="2"/>
    </row>
    <row r="229" spans="2:2" ht="20.100000000000001" customHeight="1" x14ac:dyDescent="0.25">
      <c r="B229" s="2"/>
    </row>
    <row r="230" spans="2:2" ht="20.100000000000001" customHeight="1" x14ac:dyDescent="0.25">
      <c r="B230" s="2"/>
    </row>
    <row r="231" spans="2:2" ht="20.100000000000001" customHeight="1" x14ac:dyDescent="0.25">
      <c r="B231" s="2"/>
    </row>
    <row r="232" spans="2:2" ht="20.100000000000001" customHeight="1" x14ac:dyDescent="0.25">
      <c r="B232" s="2"/>
    </row>
    <row r="233" spans="2:2" ht="20.100000000000001" customHeight="1" x14ac:dyDescent="0.25">
      <c r="B233" s="2"/>
    </row>
    <row r="234" spans="2:2" ht="20.100000000000001" customHeight="1" x14ac:dyDescent="0.25">
      <c r="B234" s="2"/>
    </row>
    <row r="235" spans="2:2" ht="20.100000000000001" customHeight="1" x14ac:dyDescent="0.25">
      <c r="B235" s="2"/>
    </row>
    <row r="236" spans="2:2" ht="20.100000000000001" customHeight="1" x14ac:dyDescent="0.25">
      <c r="B236" s="2"/>
    </row>
    <row r="237" spans="2:2" ht="20.100000000000001" customHeight="1" x14ac:dyDescent="0.25">
      <c r="B237" s="2"/>
    </row>
    <row r="238" spans="2:2" ht="20.100000000000001" customHeight="1" x14ac:dyDescent="0.25">
      <c r="B238" s="2"/>
    </row>
    <row r="239" spans="2:2" ht="20.100000000000001" customHeight="1" x14ac:dyDescent="0.25">
      <c r="B239" s="2"/>
    </row>
    <row r="240" spans="2:2" ht="20.100000000000001" customHeight="1" x14ac:dyDescent="0.25">
      <c r="B240" s="2"/>
    </row>
    <row r="241" spans="2:2" ht="20.100000000000001" customHeight="1" x14ac:dyDescent="0.25">
      <c r="B241" s="2"/>
    </row>
    <row r="242" spans="2:2" ht="20.100000000000001" customHeight="1" x14ac:dyDescent="0.25">
      <c r="B242" s="2"/>
    </row>
    <row r="243" spans="2:2" ht="20.100000000000001" customHeight="1" x14ac:dyDescent="0.25">
      <c r="B243" s="2"/>
    </row>
    <row r="244" spans="2:2" ht="20.100000000000001" customHeight="1" x14ac:dyDescent="0.25">
      <c r="B244" s="2"/>
    </row>
    <row r="245" spans="2:2" ht="20.100000000000001" customHeight="1" x14ac:dyDescent="0.25">
      <c r="B245" s="2"/>
    </row>
    <row r="246" spans="2:2" ht="20.100000000000001" customHeight="1" x14ac:dyDescent="0.25">
      <c r="B246" s="2"/>
    </row>
    <row r="247" spans="2:2" ht="20.100000000000001" customHeight="1" x14ac:dyDescent="0.25">
      <c r="B247" s="2"/>
    </row>
    <row r="248" spans="2:2" ht="20.100000000000001" customHeight="1" x14ac:dyDescent="0.25">
      <c r="B248" s="2"/>
    </row>
    <row r="249" spans="2:2" ht="20.100000000000001" customHeight="1" x14ac:dyDescent="0.25">
      <c r="B249" s="2"/>
    </row>
    <row r="250" spans="2:2" ht="20.100000000000001" customHeight="1" x14ac:dyDescent="0.25">
      <c r="B250" s="2"/>
    </row>
    <row r="251" spans="2:2" ht="20.100000000000001" customHeight="1" x14ac:dyDescent="0.25">
      <c r="B251" s="2"/>
    </row>
    <row r="252" spans="2:2" ht="20.100000000000001" customHeight="1" x14ac:dyDescent="0.25">
      <c r="B252" s="2"/>
    </row>
    <row r="253" spans="2:2" ht="20.100000000000001" customHeight="1" x14ac:dyDescent="0.25">
      <c r="B253" s="2"/>
    </row>
    <row r="254" spans="2:2" ht="20.100000000000001" customHeight="1" x14ac:dyDescent="0.25">
      <c r="B254" s="2"/>
    </row>
    <row r="255" spans="2:2" ht="20.100000000000001" customHeight="1" x14ac:dyDescent="0.25">
      <c r="B255" s="2"/>
    </row>
    <row r="256" spans="2:2" ht="20.100000000000001" customHeight="1" x14ac:dyDescent="0.25">
      <c r="B256" s="2"/>
    </row>
    <row r="257" spans="2:2" ht="20.100000000000001" customHeight="1" x14ac:dyDescent="0.25">
      <c r="B257" s="2"/>
    </row>
    <row r="258" spans="2:2" ht="20.100000000000001" customHeight="1" x14ac:dyDescent="0.25">
      <c r="B258" s="2"/>
    </row>
    <row r="259" spans="2:2" ht="20.100000000000001" customHeight="1" x14ac:dyDescent="0.25">
      <c r="B259" s="2"/>
    </row>
    <row r="260" spans="2:2" ht="20.100000000000001" customHeight="1" x14ac:dyDescent="0.25">
      <c r="B260" s="2"/>
    </row>
    <row r="261" spans="2:2" ht="20.100000000000001" customHeight="1" x14ac:dyDescent="0.25">
      <c r="B261" s="2"/>
    </row>
    <row r="262" spans="2:2" ht="20.100000000000001" customHeight="1" x14ac:dyDescent="0.25">
      <c r="B262" s="2"/>
    </row>
    <row r="263" spans="2:2" ht="20.100000000000001" customHeight="1" x14ac:dyDescent="0.25">
      <c r="B263" s="2"/>
    </row>
    <row r="264" spans="2:2" ht="20.100000000000001" customHeight="1" x14ac:dyDescent="0.25">
      <c r="B264" s="2"/>
    </row>
    <row r="265" spans="2:2" ht="20.100000000000001" customHeight="1" x14ac:dyDescent="0.25">
      <c r="B265" s="2"/>
    </row>
    <row r="266" spans="2:2" ht="20.100000000000001" customHeight="1" x14ac:dyDescent="0.25">
      <c r="B266" s="2"/>
    </row>
    <row r="267" spans="2:2" ht="20.100000000000001" customHeight="1" x14ac:dyDescent="0.25">
      <c r="B267" s="2"/>
    </row>
    <row r="268" spans="2:2" ht="20.100000000000001" customHeight="1" x14ac:dyDescent="0.25">
      <c r="B268" s="2"/>
    </row>
    <row r="269" spans="2:2" ht="20.100000000000001" customHeight="1" x14ac:dyDescent="0.25">
      <c r="B269" s="2"/>
    </row>
    <row r="270" spans="2:2" ht="20.100000000000001" customHeight="1" x14ac:dyDescent="0.25">
      <c r="B270" s="2"/>
    </row>
    <row r="271" spans="2:2" ht="20.100000000000001" customHeight="1" x14ac:dyDescent="0.25">
      <c r="B271" s="2"/>
    </row>
    <row r="272" spans="2:2" ht="20.100000000000001" customHeight="1" x14ac:dyDescent="0.25">
      <c r="B272" s="2"/>
    </row>
    <row r="273" spans="2:2" ht="20.100000000000001" customHeight="1" x14ac:dyDescent="0.25">
      <c r="B273" s="2"/>
    </row>
    <row r="274" spans="2:2" ht="20.100000000000001" customHeight="1" x14ac:dyDescent="0.25">
      <c r="B274" s="2"/>
    </row>
    <row r="275" spans="2:2" ht="20.100000000000001" customHeight="1" x14ac:dyDescent="0.25">
      <c r="B275" s="2"/>
    </row>
    <row r="276" spans="2:2" ht="20.100000000000001" customHeight="1" x14ac:dyDescent="0.25">
      <c r="B276" s="2"/>
    </row>
    <row r="277" spans="2:2" ht="20.100000000000001" customHeight="1" x14ac:dyDescent="0.25">
      <c r="B277" s="2"/>
    </row>
    <row r="278" spans="2:2" ht="20.100000000000001" customHeight="1" x14ac:dyDescent="0.25">
      <c r="B278" s="2"/>
    </row>
    <row r="279" spans="2:2" ht="20.100000000000001" customHeight="1" x14ac:dyDescent="0.25">
      <c r="B279" s="2"/>
    </row>
    <row r="280" spans="2:2" ht="20.100000000000001" customHeight="1" x14ac:dyDescent="0.25">
      <c r="B280" s="2"/>
    </row>
    <row r="281" spans="2:2" ht="20.100000000000001" customHeight="1" x14ac:dyDescent="0.25">
      <c r="B281" s="2"/>
    </row>
    <row r="282" spans="2:2" ht="20.100000000000001" customHeight="1" x14ac:dyDescent="0.25">
      <c r="B282" s="2"/>
    </row>
    <row r="283" spans="2:2" ht="20.100000000000001" customHeight="1" x14ac:dyDescent="0.25">
      <c r="B283" s="2"/>
    </row>
    <row r="284" spans="2:2" ht="20.100000000000001" customHeight="1" x14ac:dyDescent="0.25">
      <c r="B284" s="2"/>
    </row>
    <row r="285" spans="2:2" ht="20.100000000000001" customHeight="1" x14ac:dyDescent="0.25">
      <c r="B285" s="2"/>
    </row>
    <row r="286" spans="2:2" ht="20.100000000000001" customHeight="1" x14ac:dyDescent="0.25">
      <c r="B286" s="2"/>
    </row>
    <row r="287" spans="2:2" ht="20.100000000000001" customHeight="1" x14ac:dyDescent="0.25">
      <c r="B287" s="2"/>
    </row>
    <row r="288" spans="2:2" ht="20.100000000000001" customHeight="1" x14ac:dyDescent="0.25">
      <c r="B288" s="2"/>
    </row>
    <row r="289" spans="2:2" ht="20.100000000000001" customHeight="1" x14ac:dyDescent="0.25">
      <c r="B289" s="2"/>
    </row>
    <row r="290" spans="2:2" ht="20.100000000000001" customHeight="1" x14ac:dyDescent="0.25">
      <c r="B290" s="2"/>
    </row>
    <row r="291" spans="2:2" ht="20.100000000000001" customHeight="1" x14ac:dyDescent="0.25">
      <c r="B291" s="2"/>
    </row>
    <row r="292" spans="2:2" ht="20.100000000000001" customHeight="1" x14ac:dyDescent="0.25">
      <c r="B292" s="2"/>
    </row>
    <row r="293" spans="2:2" ht="20.100000000000001" customHeight="1" x14ac:dyDescent="0.25">
      <c r="B293" s="2"/>
    </row>
    <row r="294" spans="2:2" ht="20.100000000000001" customHeight="1" x14ac:dyDescent="0.25">
      <c r="B294" s="2"/>
    </row>
    <row r="295" spans="2:2" ht="20.100000000000001" customHeight="1" x14ac:dyDescent="0.25">
      <c r="B295" s="2"/>
    </row>
    <row r="296" spans="2:2" ht="20.100000000000001" customHeight="1" x14ac:dyDescent="0.25">
      <c r="B296" s="2"/>
    </row>
    <row r="297" spans="2:2" ht="20.100000000000001" customHeight="1" x14ac:dyDescent="0.25">
      <c r="B297" s="2"/>
    </row>
    <row r="298" spans="2:2" ht="20.100000000000001" customHeight="1" x14ac:dyDescent="0.25">
      <c r="B298" s="2"/>
    </row>
    <row r="299" spans="2:2" ht="20.100000000000001" customHeight="1" x14ac:dyDescent="0.25">
      <c r="B299" s="2"/>
    </row>
    <row r="300" spans="2:2" ht="20.100000000000001" customHeight="1" x14ac:dyDescent="0.25">
      <c r="B300" s="2"/>
    </row>
    <row r="301" spans="2:2" ht="20.100000000000001" customHeight="1" x14ac:dyDescent="0.25">
      <c r="B301" s="2"/>
    </row>
    <row r="302" spans="2:2" ht="20.100000000000001" customHeight="1" x14ac:dyDescent="0.25">
      <c r="B302" s="2"/>
    </row>
    <row r="303" spans="2:2" ht="20.100000000000001" customHeight="1" x14ac:dyDescent="0.25">
      <c r="B303" s="2"/>
    </row>
    <row r="304" spans="2:2" ht="20.100000000000001" customHeight="1" x14ac:dyDescent="0.25">
      <c r="B304" s="2"/>
    </row>
    <row r="305" spans="2:2" ht="20.100000000000001" customHeight="1" x14ac:dyDescent="0.25">
      <c r="B305" s="2"/>
    </row>
    <row r="306" spans="2:2" ht="20.100000000000001" customHeight="1" x14ac:dyDescent="0.25">
      <c r="B306" s="2"/>
    </row>
    <row r="307" spans="2:2" ht="20.100000000000001" customHeight="1" x14ac:dyDescent="0.25">
      <c r="B307" s="2"/>
    </row>
    <row r="308" spans="2:2" ht="20.100000000000001" customHeight="1" x14ac:dyDescent="0.25">
      <c r="B308" s="2"/>
    </row>
    <row r="309" spans="2:2" ht="20.100000000000001" customHeight="1" x14ac:dyDescent="0.25">
      <c r="B309" s="2"/>
    </row>
    <row r="310" spans="2:2" ht="20.100000000000001" customHeight="1" x14ac:dyDescent="0.25">
      <c r="B310" s="2"/>
    </row>
    <row r="311" spans="2:2" ht="20.100000000000001" customHeight="1" x14ac:dyDescent="0.25">
      <c r="B311" s="2"/>
    </row>
    <row r="312" spans="2:2" ht="20.100000000000001" customHeight="1" x14ac:dyDescent="0.25">
      <c r="B312" s="2"/>
    </row>
    <row r="313" spans="2:2" ht="20.100000000000001" customHeight="1" x14ac:dyDescent="0.25">
      <c r="B313" s="2"/>
    </row>
    <row r="314" spans="2:2" ht="20.100000000000001" customHeight="1" x14ac:dyDescent="0.25">
      <c r="B314" s="2"/>
    </row>
    <row r="315" spans="2:2" ht="20.100000000000001" customHeight="1" x14ac:dyDescent="0.25">
      <c r="B315" s="2"/>
    </row>
    <row r="316" spans="2:2" ht="20.100000000000001" customHeight="1" x14ac:dyDescent="0.25">
      <c r="B316" s="2"/>
    </row>
    <row r="317" spans="2:2" ht="20.100000000000001" customHeight="1" x14ac:dyDescent="0.25">
      <c r="B317" s="2"/>
    </row>
    <row r="318" spans="2:2" ht="20.100000000000001" customHeight="1" x14ac:dyDescent="0.25">
      <c r="B318" s="2"/>
    </row>
    <row r="319" spans="2:2" ht="20.100000000000001" customHeight="1" x14ac:dyDescent="0.25">
      <c r="B319" s="2"/>
    </row>
    <row r="320" spans="2:2" ht="20.100000000000001" customHeight="1" x14ac:dyDescent="0.25">
      <c r="B320" s="2"/>
    </row>
    <row r="321" spans="2:2" ht="20.100000000000001" customHeight="1" x14ac:dyDescent="0.25">
      <c r="B321" s="2"/>
    </row>
    <row r="322" spans="2:2" ht="20.100000000000001" customHeight="1" x14ac:dyDescent="0.25">
      <c r="B322" s="2"/>
    </row>
    <row r="323" spans="2:2" ht="20.100000000000001" customHeight="1" x14ac:dyDescent="0.25">
      <c r="B323" s="2"/>
    </row>
    <row r="324" spans="2:2" ht="20.100000000000001" customHeight="1" x14ac:dyDescent="0.25">
      <c r="B324" s="2"/>
    </row>
    <row r="325" spans="2:2" ht="20.100000000000001" customHeight="1" x14ac:dyDescent="0.25">
      <c r="B325" s="2"/>
    </row>
    <row r="326" spans="2:2" ht="20.100000000000001" customHeight="1" x14ac:dyDescent="0.25">
      <c r="B326" s="2"/>
    </row>
    <row r="327" spans="2:2" ht="20.100000000000001" customHeight="1" x14ac:dyDescent="0.25">
      <c r="B327" s="2"/>
    </row>
    <row r="328" spans="2:2" ht="20.100000000000001" customHeight="1" x14ac:dyDescent="0.25">
      <c r="B328" s="2"/>
    </row>
    <row r="329" spans="2:2" ht="20.100000000000001" customHeight="1" x14ac:dyDescent="0.25">
      <c r="B329" s="2"/>
    </row>
    <row r="330" spans="2:2" ht="20.100000000000001" customHeight="1" x14ac:dyDescent="0.25">
      <c r="B330" s="2"/>
    </row>
    <row r="331" spans="2:2" ht="20.100000000000001" customHeight="1" x14ac:dyDescent="0.25">
      <c r="B331" s="2"/>
    </row>
    <row r="332" spans="2:2" ht="20.100000000000001" customHeight="1" x14ac:dyDescent="0.25">
      <c r="B332" s="2"/>
    </row>
    <row r="333" spans="2:2" ht="20.100000000000001" customHeight="1" x14ac:dyDescent="0.25">
      <c r="B333" s="2"/>
    </row>
    <row r="334" spans="2:2" ht="20.100000000000001" customHeight="1" x14ac:dyDescent="0.25">
      <c r="B334" s="2"/>
    </row>
    <row r="335" spans="2:2" ht="20.100000000000001" customHeight="1" x14ac:dyDescent="0.25">
      <c r="B335" s="2"/>
    </row>
    <row r="336" spans="2:2" ht="20.100000000000001" customHeight="1" x14ac:dyDescent="0.25">
      <c r="B336" s="2"/>
    </row>
    <row r="337" spans="2:2" ht="20.100000000000001" customHeight="1" x14ac:dyDescent="0.25">
      <c r="B337" s="2"/>
    </row>
    <row r="338" spans="2:2" ht="20.100000000000001" customHeight="1" x14ac:dyDescent="0.25">
      <c r="B338" s="2"/>
    </row>
    <row r="339" spans="2:2" ht="20.100000000000001" customHeight="1" x14ac:dyDescent="0.25">
      <c r="B339" s="2"/>
    </row>
    <row r="340" spans="2:2" ht="20.100000000000001" customHeight="1" x14ac:dyDescent="0.25">
      <c r="B340" s="2"/>
    </row>
    <row r="341" spans="2:2" ht="20.100000000000001" customHeight="1" x14ac:dyDescent="0.25">
      <c r="B341" s="2"/>
    </row>
  </sheetData>
  <sortState ref="C6:C61">
    <sortCondition ref="C5:C61"/>
  </sortState>
  <mergeCells count="8">
    <mergeCell ref="B3:B4"/>
    <mergeCell ref="M3:M4"/>
    <mergeCell ref="B2:M2"/>
    <mergeCell ref="G3:H3"/>
    <mergeCell ref="E3:F3"/>
    <mergeCell ref="I3:L3"/>
    <mergeCell ref="D3:D4"/>
    <mergeCell ref="C3:C4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12</vt:i4>
      </vt:variant>
    </vt:vector>
  </HeadingPairs>
  <TitlesOfParts>
    <vt:vector size="14" baseType="lpstr">
      <vt:lpstr>1.</vt:lpstr>
      <vt:lpstr>Seznam dat</vt:lpstr>
      <vt:lpstr>Cyklický_čas</vt:lpstr>
      <vt:lpstr>Datum</vt:lpstr>
      <vt:lpstr>Délka_prostoje</vt:lpstr>
      <vt:lpstr>Důvod_prostoje</vt:lpstr>
      <vt:lpstr>Hodina</vt:lpstr>
      <vt:lpstr>Jméno_operátora</vt:lpstr>
      <vt:lpstr>Kód_prostoje</vt:lpstr>
      <vt:lpstr>Průměr</vt:lpstr>
      <vt:lpstr>Směna_číslo</vt:lpstr>
      <vt:lpstr>Směna_písmeno</vt:lpstr>
      <vt:lpstr>Tloušťka_stěny</vt:lpstr>
      <vt:lpstr>Zařízení</vt:lpstr>
    </vt:vector>
  </TitlesOfParts>
  <Company>ArcelorMittal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Hryn, Rostislav</dc:creator>
  <cp:lastModifiedBy>Hryn, Rostislav</cp:lastModifiedBy>
  <cp:lastPrinted>2016-12-15T07:30:26Z</cp:lastPrinted>
  <dcterms:created xsi:type="dcterms:W3CDTF">2016-12-14T07:05:15Z</dcterms:created>
  <dcterms:modified xsi:type="dcterms:W3CDTF">2016-12-15T07:30:41Z</dcterms:modified>
</cp:coreProperties>
</file>