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18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<sst xmlns="http://schemas.openxmlformats.org/spreadsheetml/2006/main" count="59" uniqueCount="56">
  <si>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1)</t>
  </si>
  <si>
    <t>Narozeniny</t>
  </si>
  <si>
    <t>Dnes</t>
  </si>
  <si>
    <t>Mám nebo ne?</t>
  </si>
  <si>
    <t>2)</t>
  </si>
  <si>
    <t>Věk</t>
  </si>
  <si>
    <t>3)</t>
  </si>
  <si>
    <t>Jméno</t>
  </si>
  <si>
    <t>Předmět</t>
  </si>
  <si>
    <t>Chování</t>
  </si>
  <si>
    <t>Český jazyk</t>
  </si>
  <si>
    <t>Anglický jazyk</t>
  </si>
  <si>
    <t>Matematika</t>
  </si>
  <si>
    <t>Fyzika</t>
  </si>
  <si>
    <t>Tělesná výchova</t>
  </si>
  <si>
    <t>Zeměpis</t>
  </si>
  <si>
    <t>Dějepis</t>
  </si>
  <si>
    <t>Přírodověda</t>
  </si>
  <si>
    <t>Hudebná výchova</t>
  </si>
  <si>
    <t>Adámek</t>
  </si>
  <si>
    <t>Blažek</t>
  </si>
  <si>
    <t>Capoušek</t>
  </si>
  <si>
    <t>Jindrák</t>
  </si>
  <si>
    <t>Kolář</t>
  </si>
  <si>
    <t>Pavlata</t>
  </si>
  <si>
    <t>Řeháček</t>
  </si>
  <si>
    <t>Šimák</t>
  </si>
  <si>
    <t>Veselý</t>
  </si>
  <si>
    <t>Zmastil</t>
  </si>
  <si>
    <t>Prospěch</t>
  </si>
  <si>
    <t>Výtvarná výchova</t>
  </si>
  <si>
    <t>Průměrná známka</t>
  </si>
  <si>
    <t>4)</t>
  </si>
  <si>
    <t>Soupeř</t>
  </si>
  <si>
    <t>Góly</t>
  </si>
  <si>
    <t>Body</t>
  </si>
  <si>
    <t>vstřelené</t>
  </si>
  <si>
    <t>obdržené</t>
  </si>
  <si>
    <t>TJ Nářkov</t>
  </si>
  <si>
    <t>AC Nouzov</t>
  </si>
  <si>
    <t>FC Výběhy</t>
  </si>
  <si>
    <t>AK Hejskov</t>
  </si>
  <si>
    <t>Sokol Kly</t>
  </si>
  <si>
    <t>MS Podbaba</t>
  </si>
  <si>
    <t>JT Nadbaba</t>
  </si>
  <si>
    <t>Jiskra Mamutov</t>
  </si>
  <si>
    <t>PS Podstava</t>
  </si>
  <si>
    <t>Dynamo Proud</t>
  </si>
  <si>
    <t>Celkem</t>
  </si>
  <si>
    <t>Zápasů</t>
  </si>
  <si>
    <t>Vítězství</t>
  </si>
  <si>
    <t>Nerozhodně</t>
  </si>
  <si>
    <t>Porážky</t>
  </si>
  <si>
    <t>Počet bodů</t>
  </si>
  <si>
    <t>Hodnocení skóre</t>
  </si>
  <si>
    <t>Hodnocení mužstva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</si>
</sst>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D16">
      <selection activeCell="N17" sqref="N17"/>
    </sheetView>
  </sheetViews>
  <sheetFormatPr defaultColWidth="9.140625" defaultRowHeight="15"/>
  <cols>
    <col min="1" max="1" width="10.7109375" style="0" customWidth="1"/>
    <col min="2" max="2" width="11.57421875" style="0" customWidth="1"/>
    <col min="3" max="3" width="13.57421875" style="0" customWidth="1"/>
    <col min="4" max="4" width="14.421875" style="0" customWidth="1"/>
    <col min="6" max="6" width="18.140625" style="0" customWidth="1"/>
    <col min="7" max="7" width="11.421875" style="0" bestFit="1" customWidth="1"/>
    <col min="14" max="14" width="23.57421875" style="0" customWidth="1"/>
  </cols>
  <sheetData>
    <row r="1" ht="21.75" customHeight="1">
      <c r="A1" s="1" t="s">
        <v>0</v>
      </c>
    </row>
    <row r="2" spans="1:3" ht="19.5" customHeight="1">
      <c r="A2" s="2" t="s">
        <v>2</v>
      </c>
      <c r="B2" s="3" t="s">
        <v>1</v>
      </c>
      <c r="C2" s="2" t="s">
        <v>3</v>
      </c>
    </row>
    <row r="3" spans="1:3" ht="15">
      <c r="A3" s="5">
        <v>40245</v>
      </c>
      <c r="B3" s="5">
        <v>40461</v>
      </c>
      <c r="C3" s="4" t="str">
        <f ca="1">IF(TODAY()=B3,"Mám","Nemám")</f>
        <v>Nemám</v>
      </c>
    </row>
    <row r="5" ht="21">
      <c r="A5" s="1" t="s">
        <v>4</v>
      </c>
    </row>
    <row r="7" spans="1:4" ht="15">
      <c r="A7" s="2" t="s">
        <v>2</v>
      </c>
      <c r="B7" s="3" t="s">
        <v>1</v>
      </c>
      <c r="C7" s="2" t="s">
        <v>5</v>
      </c>
      <c r="D7" s="2" t="s">
        <v>3</v>
      </c>
    </row>
    <row r="8" spans="1:7" ht="15">
      <c r="A8" s="5">
        <v>40245</v>
      </c>
      <c r="B8" s="5">
        <v>40461</v>
      </c>
      <c r="C8" s="2">
        <v>22</v>
      </c>
      <c r="D8" s="4" t="str">
        <f ca="1">IF(TODAY()=B8,"Mám","Nemám")</f>
        <v>Nemám</v>
      </c>
      <c r="F8">
        <v>10</v>
      </c>
      <c r="G8">
        <v>10</v>
      </c>
    </row>
    <row r="10" spans="1:4" ht="15">
      <c r="A10" s="31" t="str">
        <f>IF(MONTH($F8)=MONTH($G8),IF(DAY($F8)=DAY($G8),"Blahopřeji Ti,dnes je ti "&amp;TEXT($C$8,"0")&amp;" "))</f>
        <v>Blahopřeji Ti,dnes je ti 22 </v>
      </c>
      <c r="B10" s="31"/>
      <c r="C10" s="31"/>
      <c r="D10" s="31"/>
    </row>
    <row r="13" ht="21">
      <c r="A13" s="1" t="s">
        <v>6</v>
      </c>
    </row>
    <row r="14" ht="15.75" thickBot="1"/>
    <row r="15" spans="1:14" ht="16.5" thickBot="1" thickTop="1">
      <c r="A15" s="26" t="s">
        <v>7</v>
      </c>
      <c r="B15" s="28" t="s"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29"/>
      <c r="M15" s="11"/>
      <c r="N15" s="24" t="s">
        <v>29</v>
      </c>
    </row>
    <row r="16" spans="1:14" ht="95.25" thickBot="1">
      <c r="A16" s="32"/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16</v>
      </c>
      <c r="J16" s="6" t="s">
        <v>17</v>
      </c>
      <c r="K16" s="6" t="s">
        <v>18</v>
      </c>
      <c r="L16" s="6" t="s">
        <v>30</v>
      </c>
      <c r="M16" s="6" t="s">
        <v>31</v>
      </c>
      <c r="N16" s="25"/>
    </row>
    <row r="17" spans="1:14" ht="15.75" thickBot="1">
      <c r="A17" s="7" t="s">
        <v>19</v>
      </c>
      <c r="B17" s="8">
        <v>1</v>
      </c>
      <c r="C17" s="8">
        <v>1</v>
      </c>
      <c r="D17" s="8">
        <v>2</v>
      </c>
      <c r="E17" s="8">
        <v>1</v>
      </c>
      <c r="F17" s="8">
        <v>2</v>
      </c>
      <c r="G17" s="8">
        <v>1</v>
      </c>
      <c r="H17" s="8">
        <v>2</v>
      </c>
      <c r="I17" s="8">
        <v>1</v>
      </c>
      <c r="J17" s="8">
        <v>2</v>
      </c>
      <c r="K17" s="8">
        <v>1</v>
      </c>
      <c r="L17" s="8">
        <v>2</v>
      </c>
      <c r="M17" s="13">
        <f>(C17+D17+E17+F17+G17+H17+I17+J17+K17+L17)/10</f>
        <v>1.5</v>
      </c>
      <c r="N17" s="12" t="str">
        <f>IF(COUNTIF(B17:L17,5)&gt;0,"Neprospěl",IF(COUNTIF(B17:L17,4)&gt;0,"Prospěl",IF(COUNTIF(B17:L17,3)&gt;0,"Prospěl",IF(E6&lt;=1.5,"Prospěl s vyznamenáním","Prospěl"))))</f>
        <v>Prospěl s vyznamenáním</v>
      </c>
    </row>
    <row r="18" spans="1:14" ht="15.75" thickBot="1">
      <c r="A18" s="7" t="s">
        <v>20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3</v>
      </c>
      <c r="J18" s="8">
        <v>1</v>
      </c>
      <c r="K18" s="8">
        <v>1</v>
      </c>
      <c r="L18" s="8">
        <v>1</v>
      </c>
      <c r="M18" s="13">
        <f aca="true" t="shared" si="0" ref="M18:M26">(C18+D18+E18+F18+G18+H18+I18+J18+K18+L18)/10</f>
        <v>1.2</v>
      </c>
      <c r="N18" s="12"/>
    </row>
    <row r="19" spans="1:14" ht="15.75" thickBot="1">
      <c r="A19" s="7" t="s">
        <v>21</v>
      </c>
      <c r="B19" s="8">
        <v>2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13">
        <f t="shared" si="0"/>
        <v>1</v>
      </c>
      <c r="N19" s="12"/>
    </row>
    <row r="20" spans="1:14" ht="15.75" thickBot="1">
      <c r="A20" s="7" t="s">
        <v>22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5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13">
        <f t="shared" si="0"/>
        <v>1.4</v>
      </c>
      <c r="N20" s="12"/>
    </row>
    <row r="21" spans="1:14" ht="15.75" thickBot="1">
      <c r="A21" s="7" t="s">
        <v>23</v>
      </c>
      <c r="B21" s="8">
        <v>1</v>
      </c>
      <c r="C21" s="8">
        <v>4</v>
      </c>
      <c r="D21" s="8">
        <v>5</v>
      </c>
      <c r="E21" s="8">
        <v>4</v>
      </c>
      <c r="F21" s="8">
        <v>2</v>
      </c>
      <c r="G21" s="8">
        <v>4</v>
      </c>
      <c r="H21" s="8">
        <v>3</v>
      </c>
      <c r="I21" s="8">
        <v>4</v>
      </c>
      <c r="J21" s="8">
        <v>2</v>
      </c>
      <c r="K21" s="8">
        <v>3</v>
      </c>
      <c r="L21" s="8">
        <v>2</v>
      </c>
      <c r="M21" s="13">
        <f t="shared" si="0"/>
        <v>3.3</v>
      </c>
      <c r="N21" s="12"/>
    </row>
    <row r="22" spans="1:14" ht="15.75" thickBot="1">
      <c r="A22" s="7" t="s">
        <v>24</v>
      </c>
      <c r="B22" s="8">
        <v>3</v>
      </c>
      <c r="C22" s="8">
        <v>1</v>
      </c>
      <c r="D22" s="8">
        <v>2</v>
      </c>
      <c r="E22" s="8">
        <v>1</v>
      </c>
      <c r="F22" s="8">
        <v>2</v>
      </c>
      <c r="G22" s="8">
        <v>1</v>
      </c>
      <c r="H22" s="8">
        <v>2</v>
      </c>
      <c r="I22" s="8">
        <v>1</v>
      </c>
      <c r="J22" s="8">
        <v>1</v>
      </c>
      <c r="K22" s="8">
        <v>1</v>
      </c>
      <c r="L22" s="8">
        <v>2</v>
      </c>
      <c r="M22" s="13">
        <f t="shared" si="0"/>
        <v>1.4</v>
      </c>
      <c r="N22" s="12"/>
    </row>
    <row r="23" spans="1:14" ht="15.75" thickBot="1">
      <c r="A23" s="7" t="s">
        <v>25</v>
      </c>
      <c r="B23" s="8">
        <v>1</v>
      </c>
      <c r="C23" s="8">
        <v>2</v>
      </c>
      <c r="D23" s="8">
        <v>3</v>
      </c>
      <c r="E23" s="8">
        <v>1</v>
      </c>
      <c r="F23" s="8">
        <v>2</v>
      </c>
      <c r="G23" s="8">
        <v>1</v>
      </c>
      <c r="H23" s="8">
        <v>4</v>
      </c>
      <c r="I23" s="8">
        <v>1</v>
      </c>
      <c r="J23" s="8">
        <v>1</v>
      </c>
      <c r="K23" s="8">
        <v>1</v>
      </c>
      <c r="L23" s="8">
        <v>1</v>
      </c>
      <c r="M23" s="13">
        <f t="shared" si="0"/>
        <v>1.7</v>
      </c>
      <c r="N23" s="12"/>
    </row>
    <row r="24" spans="1:14" ht="15.75" thickBot="1">
      <c r="A24" s="7" t="s">
        <v>26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2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13">
        <f t="shared" si="0"/>
        <v>1.1</v>
      </c>
      <c r="N24" s="12"/>
    </row>
    <row r="25" spans="1:14" ht="15.75" thickBot="1">
      <c r="A25" s="7" t="s">
        <v>27</v>
      </c>
      <c r="B25" s="8">
        <v>1</v>
      </c>
      <c r="C25" s="8">
        <v>2</v>
      </c>
      <c r="D25" s="8">
        <v>2</v>
      </c>
      <c r="E25" s="8">
        <v>4</v>
      </c>
      <c r="F25" s="8">
        <v>2</v>
      </c>
      <c r="G25" s="8">
        <v>2</v>
      </c>
      <c r="H25" s="8">
        <v>4</v>
      </c>
      <c r="I25" s="8">
        <v>2</v>
      </c>
      <c r="J25" s="8">
        <v>2</v>
      </c>
      <c r="K25" s="8">
        <v>2</v>
      </c>
      <c r="L25" s="8">
        <v>1</v>
      </c>
      <c r="M25" s="13">
        <f t="shared" si="0"/>
        <v>2.3</v>
      </c>
      <c r="N25" s="12"/>
    </row>
    <row r="26" spans="1:14" ht="15.75" thickBot="1">
      <c r="A26" s="9" t="s">
        <v>28</v>
      </c>
      <c r="B26" s="10">
        <v>1</v>
      </c>
      <c r="C26" s="10">
        <v>5</v>
      </c>
      <c r="D26" s="10">
        <v>5</v>
      </c>
      <c r="E26" s="10">
        <v>5</v>
      </c>
      <c r="F26" s="10">
        <v>5</v>
      </c>
      <c r="G26" s="10">
        <v>4</v>
      </c>
      <c r="H26" s="10">
        <v>5</v>
      </c>
      <c r="I26" s="10">
        <v>5</v>
      </c>
      <c r="J26" s="10">
        <v>5</v>
      </c>
      <c r="K26" s="10">
        <v>5</v>
      </c>
      <c r="L26" s="15">
        <v>5</v>
      </c>
      <c r="M26" s="13">
        <f t="shared" si="0"/>
        <v>4.9</v>
      </c>
      <c r="N26" s="12"/>
    </row>
    <row r="27" ht="15.75" thickTop="1"/>
    <row r="28" ht="15">
      <c r="I28" s="14"/>
    </row>
    <row r="30" ht="21">
      <c r="A30" s="1" t="s">
        <v>32</v>
      </c>
    </row>
    <row r="32" ht="15.75" thickBot="1"/>
    <row r="33" spans="1:7" ht="16.5" thickBot="1" thickTop="1">
      <c r="A33" s="26" t="s">
        <v>33</v>
      </c>
      <c r="B33" s="28" t="s">
        <v>34</v>
      </c>
      <c r="C33" s="29"/>
      <c r="D33" s="24" t="s">
        <v>35</v>
      </c>
      <c r="F33" s="22" t="s">
        <v>49</v>
      </c>
      <c r="G33" s="23">
        <f>COUNT(D35:D44)</f>
        <v>10</v>
      </c>
    </row>
    <row r="34" spans="1:7" ht="15.75" thickBot="1">
      <c r="A34" s="27"/>
      <c r="B34" s="16" t="s">
        <v>36</v>
      </c>
      <c r="C34" s="16" t="s">
        <v>37</v>
      </c>
      <c r="D34" s="30"/>
      <c r="F34" s="7" t="s">
        <v>50</v>
      </c>
      <c r="G34" s="17">
        <f>COUNTIF(D35:D44,"3")</f>
        <v>4</v>
      </c>
    </row>
    <row r="35" spans="1:7" ht="16.5" thickBot="1" thickTop="1">
      <c r="A35" s="7" t="s">
        <v>38</v>
      </c>
      <c r="B35" s="8">
        <v>2</v>
      </c>
      <c r="C35" s="8">
        <v>0</v>
      </c>
      <c r="D35" s="17">
        <f>IF(B35&gt;C35,3,IF(B35=C35,1,0))</f>
        <v>3</v>
      </c>
      <c r="F35" s="7" t="s">
        <v>51</v>
      </c>
      <c r="G35" s="17">
        <f>COUNTIF(D35:D44,1)</f>
        <v>3</v>
      </c>
    </row>
    <row r="36" spans="1:7" ht="15.75" thickBot="1">
      <c r="A36" s="7" t="s">
        <v>39</v>
      </c>
      <c r="B36" s="8">
        <v>0</v>
      </c>
      <c r="C36" s="8">
        <v>0</v>
      </c>
      <c r="D36" s="17">
        <f aca="true" t="shared" si="1" ref="D36:D44">IF(B36&gt;C36,3,IF(B36=C36,1,0))</f>
        <v>1</v>
      </c>
      <c r="F36" s="7" t="s">
        <v>52</v>
      </c>
      <c r="G36" s="17">
        <f>COUNTIF(D35:D44,0)</f>
        <v>3</v>
      </c>
    </row>
    <row r="37" spans="1:7" ht="15.75" thickBot="1">
      <c r="A37" s="7" t="s">
        <v>40</v>
      </c>
      <c r="B37" s="8">
        <v>4</v>
      </c>
      <c r="C37" s="8">
        <v>2</v>
      </c>
      <c r="D37" s="17">
        <f t="shared" si="1"/>
        <v>3</v>
      </c>
      <c r="F37" s="7" t="s">
        <v>53</v>
      </c>
      <c r="G37" s="17">
        <f>SUM(D35:D44)</f>
        <v>15</v>
      </c>
    </row>
    <row r="38" spans="1:7" ht="15.75" thickBot="1">
      <c r="A38" s="7" t="s">
        <v>41</v>
      </c>
      <c r="B38" s="8">
        <v>0</v>
      </c>
      <c r="C38" s="8">
        <v>5</v>
      </c>
      <c r="D38" s="17">
        <f t="shared" si="1"/>
        <v>0</v>
      </c>
      <c r="F38" s="7" t="s">
        <v>54</v>
      </c>
      <c r="G38" s="17" t="str">
        <f>IF(B45&lt;C45,"pasivní","aktivní")</f>
        <v>pasivní</v>
      </c>
    </row>
    <row r="39" spans="1:7" ht="15.75" thickBot="1">
      <c r="A39" s="7" t="s">
        <v>42</v>
      </c>
      <c r="B39" s="8">
        <v>7</v>
      </c>
      <c r="C39" s="8">
        <v>1</v>
      </c>
      <c r="D39" s="17">
        <f t="shared" si="1"/>
        <v>3</v>
      </c>
      <c r="F39" s="9" t="s">
        <v>55</v>
      </c>
      <c r="G39" s="19" t="str">
        <f>IF(D45&gt;(30/100*80),"vynikající",IF(D45&gt;=(30/100*50),"dobré","špatné"))</f>
        <v>dobré</v>
      </c>
    </row>
    <row r="40" spans="1:4" ht="15.75" thickBot="1">
      <c r="A40" s="7" t="s">
        <v>43</v>
      </c>
      <c r="B40" s="8">
        <v>4</v>
      </c>
      <c r="C40" s="8">
        <v>4</v>
      </c>
      <c r="D40" s="17">
        <f t="shared" si="1"/>
        <v>1</v>
      </c>
    </row>
    <row r="41" spans="1:4" ht="15.75" thickBot="1">
      <c r="A41" s="7" t="s">
        <v>44</v>
      </c>
      <c r="B41" s="8">
        <v>2</v>
      </c>
      <c r="C41" s="8">
        <v>3</v>
      </c>
      <c r="D41" s="17">
        <f t="shared" si="1"/>
        <v>0</v>
      </c>
    </row>
    <row r="42" spans="1:4" ht="15.75" thickBot="1">
      <c r="A42" s="7" t="s">
        <v>45</v>
      </c>
      <c r="B42" s="8">
        <v>1</v>
      </c>
      <c r="C42" s="8">
        <v>1</v>
      </c>
      <c r="D42" s="17">
        <f t="shared" si="1"/>
        <v>1</v>
      </c>
    </row>
    <row r="43" spans="1:4" ht="15.75" thickBot="1">
      <c r="A43" s="7" t="s">
        <v>46</v>
      </c>
      <c r="B43" s="8">
        <v>5</v>
      </c>
      <c r="C43" s="8">
        <v>3</v>
      </c>
      <c r="D43" s="17">
        <f t="shared" si="1"/>
        <v>3</v>
      </c>
    </row>
    <row r="44" spans="1:4" ht="15.75" thickBot="1">
      <c r="A44" s="18" t="s">
        <v>47</v>
      </c>
      <c r="B44" s="10">
        <v>0</v>
      </c>
      <c r="C44" s="10">
        <v>7</v>
      </c>
      <c r="D44" s="17">
        <f t="shared" si="1"/>
        <v>0</v>
      </c>
    </row>
    <row r="45" spans="1:4" ht="16.5" thickBot="1" thickTop="1">
      <c r="A45" s="20" t="s">
        <v>48</v>
      </c>
      <c r="B45" s="21">
        <f>B35+B36+B37+B38+B39+B40+B41+B42+B43+B44</f>
        <v>25</v>
      </c>
      <c r="C45" s="21">
        <f>C35+C36+C37+C38+C39+C40+C41+C42+C43+C44</f>
        <v>26</v>
      </c>
      <c r="D45" s="19">
        <f>D35+D36+D37+D38+D39+D40+D41+D42+D43+D44</f>
        <v>15</v>
      </c>
    </row>
    <row r="46" ht="15.75" thickTop="1"/>
  </sheetData>
  <sheetProtection/>
  <mergeCells count="7">
    <mergeCell ref="N15:N16"/>
    <mergeCell ref="A33:A34"/>
    <mergeCell ref="B33:C33"/>
    <mergeCell ref="D33:D34"/>
    <mergeCell ref="A10:D10"/>
    <mergeCell ref="A15:A16"/>
    <mergeCell ref="B15:L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Lukáš</cp:lastModifiedBy>
  <dcterms:created xsi:type="dcterms:W3CDTF">2010-03-08T15:20:01Z</dcterms:created>
  <dcterms:modified xsi:type="dcterms:W3CDTF">2010-03-23T16:57:51Z</dcterms:modified>
  <cp:category/>
  <cp:version/>
  <cp:contentType/>
  <cp:contentStatus/>
</cp:coreProperties>
</file>