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xr:revisionPtr revIDLastSave="0" documentId="13_ncr:1_{4C87ED74-4280-4F60-938D-A207D7D599CC}" xr6:coauthVersionLast="47" xr6:coauthVersionMax="47" xr10:uidLastSave="{00000000-0000-0000-0000-000000000000}"/>
  <bookViews>
    <workbookView xWindow="-120" yWindow="-120" windowWidth="29040" windowHeight="17325" xr2:uid="{6FC0B30C-987D-4D81-BD3C-64045AA85E70}"/>
  </bookViews>
  <sheets>
    <sheet name="Souhrn" sheetId="1" r:id="rId1"/>
    <sheet name="45-Terex-TL70" sheetId="2" r:id="rId2"/>
    <sheet name="68-JCB-406B" sheetId="6" r:id="rId3"/>
    <sheet name="74-JCB-406" sheetId="3" r:id="rId4"/>
    <sheet name="148-Kramek-750" sheetId="4" r:id="rId5"/>
    <sheet name="173-Terex-TL-80 " sheetId="7" r:id="rId6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O7" i="3"/>
  <c r="C6" i="1" s="1"/>
  <c r="O7" i="2"/>
  <c r="C8" i="1"/>
  <c r="C7" i="1"/>
  <c r="O7" i="7"/>
  <c r="O9" i="7"/>
  <c r="C4" i="1"/>
  <c r="D4" i="1"/>
  <c r="F4" i="1"/>
  <c r="C5" i="1"/>
  <c r="D5" i="1"/>
  <c r="F5" i="1"/>
  <c r="E5" i="1" s="1"/>
  <c r="D6" i="1"/>
  <c r="F6" i="1"/>
  <c r="D7" i="1"/>
  <c r="F7" i="1"/>
  <c r="E7" i="1" s="1"/>
  <c r="F8" i="1"/>
  <c r="O9" i="4"/>
  <c r="O9" i="3"/>
  <c r="E6" i="1" l="1"/>
  <c r="E4" i="1"/>
  <c r="E8" i="1"/>
  <c r="O9" i="6"/>
  <c r="O7" i="6" l="1"/>
  <c r="O9" i="2"/>
  <c r="O7" i="4"/>
  <c r="C24" i="7"/>
  <c r="E24" i="7" s="1"/>
  <c r="C23" i="7"/>
  <c r="E23" i="7" s="1"/>
  <c r="C22" i="7"/>
  <c r="E22" i="7" s="1"/>
  <c r="C21" i="7"/>
  <c r="E21" i="7" s="1"/>
  <c r="C20" i="7"/>
  <c r="E20" i="7" s="1"/>
  <c r="C19" i="7"/>
  <c r="E19" i="7" s="1"/>
  <c r="C18" i="7"/>
  <c r="E18" i="7" s="1"/>
  <c r="E17" i="7"/>
  <c r="C17" i="7"/>
  <c r="C16" i="7"/>
  <c r="E16" i="7" s="1"/>
  <c r="C15" i="7"/>
  <c r="E15" i="7" s="1"/>
  <c r="C14" i="7"/>
  <c r="E14" i="7" s="1"/>
  <c r="G14" i="7"/>
  <c r="C13" i="7"/>
  <c r="E13" i="7" s="1"/>
  <c r="E12" i="7"/>
  <c r="C12" i="7"/>
  <c r="C11" i="7"/>
  <c r="E11" i="7" s="1"/>
  <c r="C10" i="7"/>
  <c r="E10" i="7" s="1"/>
  <c r="C9" i="7"/>
  <c r="E9" i="7" s="1"/>
  <c r="C8" i="7"/>
  <c r="E8" i="7" s="1"/>
  <c r="C7" i="7"/>
  <c r="E7" i="7" s="1"/>
  <c r="E6" i="7"/>
  <c r="C6" i="7"/>
  <c r="C5" i="7"/>
  <c r="E5" i="7" s="1"/>
  <c r="D27" i="6"/>
  <c r="F27" i="6" s="1"/>
  <c r="D26" i="6"/>
  <c r="F26" i="6" s="1"/>
  <c r="D25" i="6"/>
  <c r="F25" i="6" s="1"/>
  <c r="D24" i="6"/>
  <c r="F24" i="6" s="1"/>
  <c r="D23" i="6"/>
  <c r="F23" i="6" s="1"/>
  <c r="J22" i="6"/>
  <c r="D22" i="6"/>
  <c r="F22" i="6" s="1"/>
  <c r="D21" i="6"/>
  <c r="F21" i="6" s="1"/>
  <c r="D20" i="6"/>
  <c r="F20" i="6" s="1"/>
  <c r="D19" i="6"/>
  <c r="F19" i="6" s="1"/>
  <c r="D18" i="6"/>
  <c r="F18" i="6" s="1"/>
  <c r="D17" i="6"/>
  <c r="F17" i="6" s="1"/>
  <c r="D16" i="6"/>
  <c r="F16" i="6" s="1"/>
  <c r="D15" i="6"/>
  <c r="F15" i="6" s="1"/>
  <c r="D14" i="6"/>
  <c r="F14" i="6" s="1"/>
  <c r="D13" i="6"/>
  <c r="F13" i="6" s="1"/>
  <c r="D12" i="6"/>
  <c r="F12" i="6" s="1"/>
  <c r="D11" i="6"/>
  <c r="F11" i="6" s="1"/>
  <c r="D10" i="6"/>
  <c r="F10" i="6" s="1"/>
  <c r="D9" i="6"/>
  <c r="F9" i="6" s="1"/>
  <c r="D8" i="6"/>
  <c r="F8" i="6" s="1"/>
  <c r="D7" i="6"/>
  <c r="D6" i="6"/>
  <c r="F6" i="6" s="1"/>
  <c r="D5" i="6"/>
  <c r="F5" i="6" s="1"/>
  <c r="C42" i="4"/>
  <c r="E42" i="4" s="1"/>
  <c r="C41" i="4"/>
  <c r="E41" i="4" s="1"/>
  <c r="C40" i="4"/>
  <c r="E40" i="4" s="1"/>
  <c r="C39" i="4"/>
  <c r="E39" i="4" s="1"/>
  <c r="C37" i="4"/>
  <c r="E37" i="4" s="1"/>
  <c r="C36" i="4"/>
  <c r="E36" i="4" s="1"/>
  <c r="C35" i="4"/>
  <c r="E35" i="4" s="1"/>
  <c r="C34" i="4"/>
  <c r="E34" i="4" s="1"/>
  <c r="C33" i="4"/>
  <c r="E33" i="4" s="1"/>
  <c r="C32" i="4"/>
  <c r="E32" i="4" s="1"/>
  <c r="C31" i="4"/>
  <c r="E31" i="4" s="1"/>
  <c r="C30" i="4"/>
  <c r="E30" i="4" s="1"/>
  <c r="C29" i="4"/>
  <c r="E29" i="4" s="1"/>
  <c r="C28" i="4"/>
  <c r="E28" i="4" s="1"/>
  <c r="C27" i="4"/>
  <c r="E27" i="4" s="1"/>
  <c r="C26" i="4"/>
  <c r="E26" i="4" s="1"/>
  <c r="C25" i="4"/>
  <c r="E25" i="4" s="1"/>
  <c r="C24" i="4"/>
  <c r="E24" i="4" s="1"/>
  <c r="C23" i="4"/>
  <c r="E23" i="4" s="1"/>
  <c r="C22" i="4"/>
  <c r="E22" i="4" s="1"/>
  <c r="C21" i="4"/>
  <c r="E21" i="4" s="1"/>
  <c r="C20" i="4"/>
  <c r="E20" i="4" s="1"/>
  <c r="C19" i="4"/>
  <c r="E19" i="4" s="1"/>
  <c r="C18" i="4"/>
  <c r="E18" i="4" s="1"/>
  <c r="C17" i="4"/>
  <c r="E17" i="4" s="1"/>
  <c r="C16" i="4"/>
  <c r="E16" i="4" s="1"/>
  <c r="C15" i="4"/>
  <c r="E15" i="4" s="1"/>
  <c r="C14" i="4"/>
  <c r="E14" i="4" s="1"/>
  <c r="C13" i="4"/>
  <c r="E13" i="4" s="1"/>
  <c r="C11" i="4"/>
  <c r="E11" i="4" s="1"/>
  <c r="C10" i="4"/>
  <c r="E10" i="4" s="1"/>
  <c r="C9" i="4"/>
  <c r="E9" i="4" s="1"/>
  <c r="C8" i="4"/>
  <c r="E8" i="4" s="1"/>
  <c r="C7" i="4"/>
  <c r="E7" i="4" s="1"/>
  <c r="C6" i="4"/>
  <c r="E6" i="4" s="1"/>
  <c r="C5" i="4"/>
  <c r="E5" i="4" s="1"/>
  <c r="C4" i="4"/>
  <c r="E4" i="4" s="1"/>
  <c r="C18" i="3"/>
  <c r="E18" i="3" s="1"/>
  <c r="C17" i="3"/>
  <c r="E17" i="3" s="1"/>
  <c r="C16" i="3"/>
  <c r="E16" i="3" s="1"/>
  <c r="C15" i="3"/>
  <c r="E15" i="3" s="1"/>
  <c r="C14" i="3"/>
  <c r="E14" i="3" s="1"/>
  <c r="E13" i="3"/>
  <c r="C13" i="3"/>
  <c r="C12" i="3"/>
  <c r="E12" i="3" s="1"/>
  <c r="C11" i="3"/>
  <c r="E11" i="3" s="1"/>
  <c r="C10" i="3"/>
  <c r="E10" i="3" s="1"/>
  <c r="C9" i="3"/>
  <c r="E9" i="3" s="1"/>
  <c r="E8" i="3"/>
  <c r="C8" i="3"/>
  <c r="C7" i="3"/>
  <c r="E7" i="3" s="1"/>
  <c r="C6" i="3"/>
  <c r="E6" i="3" s="1"/>
  <c r="C5" i="3"/>
  <c r="E5" i="3" s="1"/>
  <c r="C4" i="3"/>
  <c r="E4" i="3" s="1"/>
  <c r="C31" i="2"/>
  <c r="E31" i="2" s="1"/>
  <c r="C30" i="2"/>
  <c r="E30" i="2" s="1"/>
  <c r="C28" i="2"/>
  <c r="E28" i="2" s="1"/>
  <c r="C26" i="2"/>
  <c r="E26" i="2" s="1"/>
  <c r="C23" i="2"/>
  <c r="E23" i="2" s="1"/>
  <c r="C22" i="2"/>
  <c r="E22" i="2" s="1"/>
  <c r="C21" i="2"/>
  <c r="E21" i="2" s="1"/>
  <c r="C20" i="2"/>
  <c r="E20" i="2" s="1"/>
  <c r="C19" i="2"/>
  <c r="E19" i="2" s="1"/>
  <c r="C18" i="2"/>
  <c r="E18" i="2" s="1"/>
  <c r="C17" i="2"/>
  <c r="E17" i="2" s="1"/>
  <c r="C16" i="2"/>
  <c r="E16" i="2" s="1"/>
  <c r="C15" i="2"/>
  <c r="E15" i="2" s="1"/>
  <c r="C14" i="2"/>
  <c r="E14" i="2" s="1"/>
  <c r="C13" i="2"/>
  <c r="E13" i="2" s="1"/>
  <c r="C12" i="2"/>
  <c r="E12" i="2" s="1"/>
  <c r="C11" i="2"/>
  <c r="E11" i="2" s="1"/>
  <c r="C10" i="2"/>
  <c r="E10" i="2" s="1"/>
  <c r="C9" i="2"/>
  <c r="E9" i="2" s="1"/>
  <c r="C8" i="2"/>
  <c r="E8" i="2" s="1"/>
  <c r="C7" i="2"/>
  <c r="E7" i="2" s="1"/>
  <c r="C6" i="2"/>
  <c r="E6" i="2" s="1"/>
  <c r="E5" i="2"/>
</calcChain>
</file>

<file path=xl/sharedStrings.xml><?xml version="1.0" encoding="utf-8"?>
<sst xmlns="http://schemas.openxmlformats.org/spreadsheetml/2006/main" count="226" uniqueCount="116">
  <si>
    <t>Inventární č.</t>
  </si>
  <si>
    <t>Celkem odpracováno Mhd</t>
  </si>
  <si>
    <t>Popis</t>
  </si>
  <si>
    <t>45 - Terex TL 70</t>
  </si>
  <si>
    <t>Datum</t>
  </si>
  <si>
    <t>Mth</t>
  </si>
  <si>
    <t>Odpracováno</t>
  </si>
  <si>
    <t>Tankování</t>
  </si>
  <si>
    <t>Průměr</t>
  </si>
  <si>
    <t>Stavba</t>
  </si>
  <si>
    <t>Převoz</t>
  </si>
  <si>
    <t>Tankovaní</t>
  </si>
  <si>
    <t>1.11.</t>
  </si>
  <si>
    <t>4.11.</t>
  </si>
  <si>
    <t>8.11.</t>
  </si>
  <si>
    <t>11.11.</t>
  </si>
  <si>
    <t>14.11.</t>
  </si>
  <si>
    <t>15.11.</t>
  </si>
  <si>
    <t>17.11.</t>
  </si>
  <si>
    <t>Kanystr</t>
  </si>
  <si>
    <t>18.11.</t>
  </si>
  <si>
    <t>21.11.</t>
  </si>
  <si>
    <t>22.11.</t>
  </si>
  <si>
    <t>24.11.</t>
  </si>
  <si>
    <t>27.11.</t>
  </si>
  <si>
    <t>29.11.</t>
  </si>
  <si>
    <t>1.12.</t>
  </si>
  <si>
    <t>2.12.</t>
  </si>
  <si>
    <t>5.12.</t>
  </si>
  <si>
    <t>7.12.</t>
  </si>
  <si>
    <t>12.12.</t>
  </si>
  <si>
    <t>9.1.2023</t>
  </si>
  <si>
    <t>13.1.2023</t>
  </si>
  <si>
    <t>16.1.2023</t>
  </si>
  <si>
    <t>19.1.2023</t>
  </si>
  <si>
    <t>23.1.2023</t>
  </si>
  <si>
    <t>27.1.2023</t>
  </si>
  <si>
    <t>30.11.2023</t>
  </si>
  <si>
    <t>6.2.2023</t>
  </si>
  <si>
    <t>Koudelka</t>
  </si>
  <si>
    <t>74 - JCB 406</t>
  </si>
  <si>
    <t>27.10.</t>
  </si>
  <si>
    <t>16.11.</t>
  </si>
  <si>
    <t>14.12.</t>
  </si>
  <si>
    <t>15.12.</t>
  </si>
  <si>
    <t>21.21.</t>
  </si>
  <si>
    <t>11.1.2023</t>
  </si>
  <si>
    <t>24.1.2023</t>
  </si>
  <si>
    <t>1.2.2023</t>
  </si>
  <si>
    <t>7.2.2023</t>
  </si>
  <si>
    <t>14.2.2023</t>
  </si>
  <si>
    <t>1.3.2023</t>
  </si>
  <si>
    <t>7.3.2023</t>
  </si>
  <si>
    <t>15.3.2023</t>
  </si>
  <si>
    <t>148  - Kramer 750</t>
  </si>
  <si>
    <t>28.10.</t>
  </si>
  <si>
    <t>7.11.</t>
  </si>
  <si>
    <t>kanystr</t>
  </si>
  <si>
    <t>3.12.</t>
  </si>
  <si>
    <t>6.12.</t>
  </si>
  <si>
    <t>8.12.</t>
  </si>
  <si>
    <t>22.12.</t>
  </si>
  <si>
    <t>3.1.2023</t>
  </si>
  <si>
    <t>6.1.2023</t>
  </si>
  <si>
    <t>12.1.2023</t>
  </si>
  <si>
    <t>18.1.2023</t>
  </si>
  <si>
    <t>20.1.2023</t>
  </si>
  <si>
    <t>26.1.2023</t>
  </si>
  <si>
    <t>3.2.2023</t>
  </si>
  <si>
    <t>8.2.2023</t>
  </si>
  <si>
    <t>10.2.2023</t>
  </si>
  <si>
    <t>16.2.2023</t>
  </si>
  <si>
    <t>17.2.2023</t>
  </si>
  <si>
    <t>21.2.2023</t>
  </si>
  <si>
    <t>23.2.2023</t>
  </si>
  <si>
    <t>27.2.2023</t>
  </si>
  <si>
    <t>2.3.2023</t>
  </si>
  <si>
    <t>4.3.2023</t>
  </si>
  <si>
    <t>6.3.2023</t>
  </si>
  <si>
    <t>9.3.2023</t>
  </si>
  <si>
    <t>Bez Baterie</t>
  </si>
  <si>
    <t>13.3.2023</t>
  </si>
  <si>
    <t>17.3.2023</t>
  </si>
  <si>
    <t>20.3.2023</t>
  </si>
  <si>
    <t>68 - JCB 406B</t>
  </si>
  <si>
    <t>9.11.</t>
  </si>
  <si>
    <t>13.11.</t>
  </si>
  <si>
    <t>do Zbuch</t>
  </si>
  <si>
    <t>13.12.</t>
  </si>
  <si>
    <t>19.12.</t>
  </si>
  <si>
    <t>4.1.2023</t>
  </si>
  <si>
    <t>10.1.2023</t>
  </si>
  <si>
    <t>12..1.2023</t>
  </si>
  <si>
    <t>17.1.2023</t>
  </si>
  <si>
    <t>25.1.2023</t>
  </si>
  <si>
    <t>30.1.2023</t>
  </si>
  <si>
    <t>9.2.2023</t>
  </si>
  <si>
    <t>18.2.2023</t>
  </si>
  <si>
    <t>20.2.2023</t>
  </si>
  <si>
    <t>Terex TL 70</t>
  </si>
  <si>
    <t>JCB 406B</t>
  </si>
  <si>
    <t>KRAMEK 750</t>
  </si>
  <si>
    <t>173 - Terex TL 80</t>
  </si>
  <si>
    <t>23.11.</t>
  </si>
  <si>
    <t>ze Dvora</t>
  </si>
  <si>
    <t>na Dvoře</t>
  </si>
  <si>
    <t>Terex TL 80</t>
  </si>
  <si>
    <t>Zbývá do servisu Mhd</t>
  </si>
  <si>
    <t>Další servis</t>
  </si>
  <si>
    <t>JCB 406</t>
  </si>
  <si>
    <t>Předchozí servis</t>
  </si>
  <si>
    <t>odpracováno od servisu do servisu</t>
  </si>
  <si>
    <t>0-400</t>
  </si>
  <si>
    <t>401-450</t>
  </si>
  <si>
    <t>451-480</t>
  </si>
  <si>
    <t>481-500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</si>
</sst>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0.0"/>
  </numFmts>
  <fonts count="7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i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E94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/>
    <xf numFmtId="49" fontId="1" fillId="0" borderId="2" xfId="1" applyNumberFormat="1" applyBorder="1" applyAlignment="1">
      <alignment horizontal="center"/>
    </xf>
    <xf numFmtId="0" fontId="1" fillId="0" borderId="2" xfId="1" applyBorder="1" applyAlignment="1">
      <alignment horizontal="center"/>
    </xf>
    <xf numFmtId="2" fontId="1" fillId="3" borderId="2" xfId="1" applyNumberFormat="1" applyFill="1" applyBorder="1" applyAlignment="1">
      <alignment horizontal="center"/>
    </xf>
    <xf numFmtId="0" fontId="1" fillId="0" borderId="0" xfId="1" applyAlignment="1">
      <alignment horizontal="center"/>
    </xf>
    <xf numFmtId="2" fontId="1" fillId="0" borderId="2" xfId="1" applyNumberFormat="1" applyBorder="1" applyAlignment="1">
      <alignment horizontal="center"/>
    </xf>
    <xf numFmtId="49" fontId="3" fillId="0" borderId="2" xfId="1" applyNumberFormat="1" applyFont="1" applyBorder="1" applyAlignment="1">
      <alignment horizontal="center"/>
    </xf>
    <xf numFmtId="0" fontId="1" fillId="0" borderId="3" xfId="1" applyBorder="1" applyAlignment="1">
      <alignment horizontal="center"/>
    </xf>
    <xf numFmtId="2" fontId="1" fillId="0" borderId="3" xfId="1" applyNumberFormat="1" applyBorder="1" applyAlignment="1">
      <alignment horizontal="center"/>
    </xf>
    <xf numFmtId="14" fontId="1" fillId="0" borderId="2" xfId="1" applyNumberFormat="1" applyBorder="1" applyAlignment="1">
      <alignment horizontal="center"/>
    </xf>
    <xf numFmtId="49" fontId="1" fillId="0" borderId="0" xfId="1" applyNumberFormat="1"/>
    <xf numFmtId="2" fontId="1" fillId="0" borderId="0" xfId="1" applyNumberFormat="1"/>
    <xf numFmtId="49" fontId="5" fillId="0" borderId="2" xfId="1" applyNumberFormat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3" borderId="2" xfId="1" applyFont="1" applyFill="1" applyBorder="1" applyAlignment="1">
      <alignment horizontal="center"/>
    </xf>
    <xf numFmtId="0" fontId="5" fillId="0" borderId="0" xfId="1" applyFont="1"/>
    <xf numFmtId="164" fontId="1" fillId="0" borderId="2" xfId="1" applyNumberFormat="1" applyBorder="1" applyAlignment="1">
      <alignment horizontal="center"/>
    </xf>
    <xf numFmtId="164" fontId="1" fillId="0" borderId="3" xfId="1" applyNumberFormat="1" applyBorder="1" applyAlignment="1">
      <alignment horizontal="center"/>
    </xf>
    <xf numFmtId="164" fontId="1" fillId="0" borderId="2" xfId="1" applyNumberFormat="1" applyBorder="1"/>
    <xf numFmtId="0" fontId="1" fillId="0" borderId="2" xfId="1" applyBorder="1"/>
    <xf numFmtId="49" fontId="1" fillId="0" borderId="0" xfId="1" applyNumberFormat="1" applyAlignment="1">
      <alignment horizontal="center"/>
    </xf>
    <xf numFmtId="164" fontId="1" fillId="0" borderId="0" xfId="1" applyNumberFormat="1"/>
    <xf numFmtId="2" fontId="1" fillId="0" borderId="0" xfId="1" applyNumberFormat="1" applyAlignment="1">
      <alignment horizontal="center"/>
    </xf>
    <xf numFmtId="49" fontId="1" fillId="0" borderId="2" xfId="1" applyNumberForma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2" fontId="1" fillId="0" borderId="2" xfId="1" applyNumberForma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2" xfId="1" applyNumberFormat="1" applyBorder="1"/>
    <xf numFmtId="2" fontId="0" fillId="0" borderId="0" xfId="0" applyNumberFormat="1"/>
    <xf numFmtId="2" fontId="0" fillId="0" borderId="0" xfId="0" quotePrefix="1" applyNumberFormat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2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quotePrefix="1" applyNumberFormat="1"/>
    <xf numFmtId="165" fontId="0" fillId="0" borderId="0" xfId="0" applyNumberFormat="1"/>
  </cellXfs>
  <cellStyles count="2">
    <cellStyle name="Normální" xfId="0" builtinId="0"/>
    <cellStyle name="Normální 2" xfId="1" xr:uid="{F9A2EB24-0DEC-489B-86CE-6987F8B324F3}"/>
  </cellStyles>
  <dxfs count="1"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17AC65-191A-4D36-B057-E07839E81731}" name="Tabulka1" displayName="Tabulka1" ref="A3:G10" totalsRowShown="0">
  <autoFilter ref="A3:G10" xr:uid="{4017AC65-191A-4D36-B057-E07839E81731}"/>
  <tableColumns count="7">
    <tableColumn id="1" xr3:uid="{4C88C465-4B3F-49CA-8BC3-75C045B8FCF9}" name="Inventární č."/>
    <tableColumn id="2" xr3:uid="{038537D8-23A5-405A-8CBC-7D4DBB1F43CE}" name="Popis"/>
    <tableColumn id="3" xr3:uid="{2AE8FF8F-F5B0-49C1-9059-FEA8B5F0689F}" name="Celkem odpracováno Mhd"/>
    <tableColumn id="7" xr3:uid="{B03CC1B4-A7EB-4061-95A2-905EA9915050}" name="odpracováno od servisu do servisu" dataDxfId="0">
      <calculatedColumnFormula>'68-JCB-406B'!O8</calculatedColumnFormula>
    </tableColumn>
    <tableColumn id="4" xr3:uid="{4BAD9FE3-4E0D-4255-8A2F-645BEC6384B3}" name="Zbývá do servisu Mhd"/>
    <tableColumn id="5" xr3:uid="{641A1EB3-94CD-4697-9E45-F4D975964A6E}" name="Další servis"/>
    <tableColumn id="6" xr3:uid="{7D4804E1-E226-4B12-A57E-D8B547672574}" name="Předchozí serv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6B2E2-089A-4331-849C-D6A2EC1C09E5}">
  <sheetPr>
    <tabColor rgb="FFFF0000"/>
  </sheetPr>
  <dimension ref="A3:M10"/>
  <sheetViews>
    <sheetView tabSelected="1" workbookViewId="0">
      <selection activeCell="D11" sqref="D11"/>
    </sheetView>
  </sheetViews>
  <sheetFormatPr defaultRowHeight="15" x14ac:dyDescent="0.25"/>
  <cols>
    <col min="1" max="1" width="17.140625" customWidth="1"/>
    <col min="2" max="2" width="20.7109375" customWidth="1"/>
    <col min="3" max="3" width="27.140625" customWidth="1"/>
    <col min="4" max="4" width="36.5703125" customWidth="1"/>
    <col min="5" max="5" width="24.85546875" customWidth="1"/>
    <col min="6" max="6" width="25.140625" customWidth="1"/>
    <col min="7" max="7" width="26.140625" customWidth="1"/>
  </cols>
  <sheetData>
    <row r="3" spans="1:13" x14ac:dyDescent="0.25">
      <c r="A3" t="s">
        <v>0</v>
      </c>
      <c r="B3" t="s">
        <v>2</v>
      </c>
      <c r="C3" t="s">
        <v>1</v>
      </c>
      <c r="D3" t="s">
        <v>111</v>
      </c>
      <c r="E3" t="s">
        <v>107</v>
      </c>
      <c r="F3" t="s">
        <v>108</v>
      </c>
      <c r="G3" t="s">
        <v>110</v>
      </c>
    </row>
    <row r="4" spans="1:13" x14ac:dyDescent="0.25">
      <c r="A4" s="38">
        <v>45</v>
      </c>
      <c r="B4" t="s">
        <v>99</v>
      </c>
      <c r="C4" s="39">
        <f>'45-Terex-TL70'!O7</f>
        <v>7619</v>
      </c>
      <c r="D4" s="30">
        <f>'45-Terex-TL70'!O9</f>
        <v>485.00000000000051</v>
      </c>
      <c r="E4">
        <f>SUM(F4-C4)</f>
        <v>31</v>
      </c>
      <c r="F4">
        <f>G4+500</f>
        <v>7650</v>
      </c>
      <c r="G4">
        <v>7150</v>
      </c>
      <c r="K4" s="31"/>
      <c r="M4" t="s">
        <v>112</v>
      </c>
    </row>
    <row r="5" spans="1:13" x14ac:dyDescent="0.25">
      <c r="A5" s="38">
        <v>68</v>
      </c>
      <c r="B5" t="s">
        <v>100</v>
      </c>
      <c r="C5" s="40">
        <f>'68-JCB-406B'!O7</f>
        <v>6487.8</v>
      </c>
      <c r="D5" s="30">
        <f>'68-JCB-406B'!O9</f>
        <v>384.80000000000052</v>
      </c>
      <c r="E5">
        <f t="shared" ref="E5:E8" si="0">SUM(F5-C5)</f>
        <v>115.19999999999982</v>
      </c>
      <c r="F5">
        <f>G5+500</f>
        <v>6603</v>
      </c>
      <c r="G5">
        <v>6103</v>
      </c>
      <c r="K5" s="32"/>
      <c r="M5" t="s">
        <v>113</v>
      </c>
    </row>
    <row r="6" spans="1:13" x14ac:dyDescent="0.25">
      <c r="A6" s="38">
        <v>74</v>
      </c>
      <c r="B6" t="s">
        <v>109</v>
      </c>
      <c r="C6" s="40">
        <f>'74-JCB-406'!O7</f>
        <v>5450.1</v>
      </c>
      <c r="D6" s="30">
        <f>'74-JCB-406'!O9</f>
        <v>173.80000000000018</v>
      </c>
      <c r="E6">
        <f t="shared" si="0"/>
        <v>356.89999999999964</v>
      </c>
      <c r="F6">
        <f t="shared" ref="F6:F8" si="1">G6+500</f>
        <v>5807</v>
      </c>
      <c r="G6">
        <v>5307</v>
      </c>
      <c r="K6" s="33"/>
      <c r="M6" t="s">
        <v>114</v>
      </c>
    </row>
    <row r="7" spans="1:13" x14ac:dyDescent="0.25">
      <c r="A7" s="38">
        <v>148</v>
      </c>
      <c r="B7" t="s">
        <v>101</v>
      </c>
      <c r="C7" s="40">
        <f>'148-Kramek-750'!O7</f>
        <v>1576.8</v>
      </c>
      <c r="D7" s="30">
        <f>'148-Kramek-750'!O9</f>
        <v>77.200000000000045</v>
      </c>
      <c r="E7">
        <f t="shared" si="0"/>
        <v>428.20000000000005</v>
      </c>
      <c r="F7">
        <f t="shared" si="1"/>
        <v>2005</v>
      </c>
      <c r="G7">
        <v>1505</v>
      </c>
      <c r="K7" s="34"/>
      <c r="M7" t="s">
        <v>115</v>
      </c>
    </row>
    <row r="8" spans="1:13" x14ac:dyDescent="0.25">
      <c r="A8" s="38">
        <v>173</v>
      </c>
      <c r="B8" t="s">
        <v>106</v>
      </c>
      <c r="C8" s="40">
        <f>'173-Terex-TL-80 '!O7</f>
        <v>2576.1999999999998</v>
      </c>
      <c r="D8" s="30">
        <f>'173-Terex-TL-80 '!O9</f>
        <v>422.1999999999997</v>
      </c>
      <c r="E8">
        <f t="shared" si="0"/>
        <v>77.800000000000182</v>
      </c>
      <c r="F8">
        <f t="shared" si="1"/>
        <v>2654</v>
      </c>
      <c r="G8">
        <v>2154</v>
      </c>
    </row>
    <row r="9" spans="1:13" x14ac:dyDescent="0.25">
      <c r="D9" s="29"/>
    </row>
    <row r="10" spans="1:13" x14ac:dyDescent="0.25">
      <c r="D10" s="29"/>
    </row>
  </sheetData>
  <pageMargins left="0.7" right="0.7" top="0.78740157499999996" bottom="0.78740157499999996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0BD197EA-A386-44D5-92C7-9FCAFFE74088}">
            <x14:iconSet iconSet="4TrafficLights" custom="1">
              <x14:cfvo type="percent">
                <xm:f>0</xm:f>
              </x14:cfvo>
              <x14:cfvo type="num">
                <xm:f>400</xm:f>
              </x14:cfvo>
              <x14:cfvo type="num">
                <xm:f>450</xm:f>
              </x14:cfvo>
              <x14:cfvo type="num">
                <xm:f>480</xm:f>
              </x14:cfvo>
              <x14:cfIcon iconSet="4TrafficLights" iconId="0"/>
              <x14:cfIcon iconSet="3TrafficLights1" iconId="2"/>
              <x14:cfIcon iconSet="3TrafficLights1" iconId="1"/>
              <x14:cfIcon iconSet="3TrafficLights1" iconId="0"/>
            </x14:iconSet>
          </x14:cfRule>
          <xm:sqref>D4</xm:sqref>
        </x14:conditionalFormatting>
        <x14:conditionalFormatting xmlns:xm="http://schemas.microsoft.com/office/excel/2006/main">
          <x14:cfRule type="iconSet" priority="2" id="{E7EA8C70-7B6B-495F-9D2A-53AB35241093}">
            <x14:iconSet iconSet="4TrafficLights" custom="1">
              <x14:cfvo type="percent">
                <xm:f>0</xm:f>
              </x14:cfvo>
              <x14:cfvo type="num">
                <xm:f>400</xm:f>
              </x14:cfvo>
              <x14:cfvo type="num">
                <xm:f>450</xm:f>
              </x14:cfvo>
              <x14:cfvo type="num">
                <xm:f>480</xm:f>
              </x14:cfvo>
              <x14:cfIcon iconSet="4TrafficLights" iconId="0"/>
              <x14:cfIcon iconSet="3TrafficLights1" iconId="2"/>
              <x14:cfIcon iconSet="3TrafficLights1" iconId="1"/>
              <x14:cfIcon iconSet="3TrafficLights1" iconId="0"/>
            </x14:iconSet>
          </x14:cfRule>
          <xm:sqref>D5</xm:sqref>
        </x14:conditionalFormatting>
        <x14:conditionalFormatting xmlns:xm="http://schemas.microsoft.com/office/excel/2006/main">
          <x14:cfRule type="iconSet" priority="1" id="{F83F5A1F-CD88-452D-8A87-FE96833DFDAB}">
            <x14:iconSet iconSet="4TrafficLights" custom="1">
              <x14:cfvo type="percent">
                <xm:f>0</xm:f>
              </x14:cfvo>
              <x14:cfvo type="num">
                <xm:f>400</xm:f>
              </x14:cfvo>
              <x14:cfvo type="num">
                <xm:f>450</xm:f>
              </x14:cfvo>
              <x14:cfvo type="num">
                <xm:f>480</xm:f>
              </x14:cfvo>
              <x14:cfIcon iconSet="4TrafficLights" iconId="0"/>
              <x14:cfIcon iconSet="3TrafficLights1" iconId="2"/>
              <x14:cfIcon iconSet="3TrafficLights1" iconId="1"/>
              <x14:cfIcon iconSet="3TrafficLights1" iconId="0"/>
            </x14:iconSet>
          </x14:cfRule>
          <xm:sqref>D6:D8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9A6AE-31B4-4D7D-9E43-A85544B7D6AF}">
  <dimension ref="A1:O101"/>
  <sheetViews>
    <sheetView zoomScaleNormal="100" workbookViewId="0">
      <pane ySplit="1" topLeftCell="A2" activePane="bottomLeft" state="frozen"/>
      <selection pane="bottomLeft" activeCell="J35" sqref="J35"/>
    </sheetView>
  </sheetViews>
  <sheetFormatPr defaultColWidth="12.5703125" defaultRowHeight="15.75" x14ac:dyDescent="0.25"/>
  <cols>
    <col min="1" max="1" width="12.5703125" style="11"/>
    <col min="2" max="2" width="12.5703125" style="5"/>
    <col min="3" max="3" width="14.28515625" style="1" customWidth="1"/>
    <col min="4" max="4" width="12.5703125" style="1"/>
    <col min="5" max="5" width="12.5703125" style="12"/>
    <col min="6" max="6" width="29.7109375" style="1" customWidth="1"/>
    <col min="7" max="16384" width="12.5703125" style="1"/>
  </cols>
  <sheetData>
    <row r="1" spans="1:15" ht="31.5" x14ac:dyDescent="0.25">
      <c r="A1" s="35" t="s">
        <v>3</v>
      </c>
      <c r="B1" s="35"/>
      <c r="C1" s="35"/>
      <c r="D1" s="35"/>
      <c r="E1" s="35"/>
      <c r="F1" s="35"/>
      <c r="G1" s="35"/>
      <c r="H1" s="35"/>
    </row>
    <row r="2" spans="1:15" x14ac:dyDescent="0.25">
      <c r="A2" s="2" t="s">
        <v>4</v>
      </c>
      <c r="B2" s="3" t="s">
        <v>5</v>
      </c>
      <c r="C2" s="3" t="s">
        <v>6</v>
      </c>
      <c r="D2" s="3" t="s">
        <v>7</v>
      </c>
      <c r="E2" s="4" t="s">
        <v>8</v>
      </c>
      <c r="F2" s="3" t="s">
        <v>9</v>
      </c>
      <c r="G2" s="3" t="s">
        <v>10</v>
      </c>
      <c r="H2" s="3" t="s">
        <v>11</v>
      </c>
    </row>
    <row r="3" spans="1:15" x14ac:dyDescent="0.25">
      <c r="A3" s="2"/>
      <c r="B3" s="5">
        <v>7134</v>
      </c>
      <c r="C3" s="3"/>
      <c r="D3" s="3"/>
      <c r="E3" s="4"/>
      <c r="F3" s="3"/>
      <c r="G3" s="3"/>
      <c r="H3" s="3"/>
    </row>
    <row r="4" spans="1:15" x14ac:dyDescent="0.25">
      <c r="A4" s="2" t="s">
        <v>12</v>
      </c>
      <c r="B4" s="5">
        <v>7232.7</v>
      </c>
      <c r="C4" s="3">
        <v>98.7</v>
      </c>
      <c r="D4" s="3"/>
      <c r="E4" s="6"/>
      <c r="F4" s="3"/>
      <c r="G4" s="3"/>
      <c r="H4" s="3"/>
    </row>
    <row r="5" spans="1:15" x14ac:dyDescent="0.25">
      <c r="A5" s="7" t="s">
        <v>13</v>
      </c>
      <c r="B5" s="3">
        <v>7243.9</v>
      </c>
      <c r="C5" s="3">
        <v>11.2</v>
      </c>
      <c r="D5" s="3">
        <v>37.200000000000003</v>
      </c>
      <c r="E5" s="6">
        <f t="shared" ref="E5:E23" si="0">D5/C5</f>
        <v>3.3214285714285721</v>
      </c>
      <c r="F5" s="3"/>
      <c r="G5" s="3"/>
      <c r="H5" s="3"/>
    </row>
    <row r="6" spans="1:15" x14ac:dyDescent="0.25">
      <c r="A6" s="7" t="s">
        <v>14</v>
      </c>
      <c r="B6" s="3">
        <v>7259.7</v>
      </c>
      <c r="C6" s="3">
        <f t="shared" ref="C6:C23" si="1">B6-B5</f>
        <v>15.800000000000182</v>
      </c>
      <c r="D6" s="3">
        <v>54.5</v>
      </c>
      <c r="E6" s="6">
        <f t="shared" si="0"/>
        <v>3.4493670886075551</v>
      </c>
      <c r="F6" s="3"/>
      <c r="G6" s="3"/>
      <c r="H6" s="3"/>
    </row>
    <row r="7" spans="1:15" x14ac:dyDescent="0.25">
      <c r="A7" s="7" t="s">
        <v>15</v>
      </c>
      <c r="B7" s="3">
        <v>7279.8</v>
      </c>
      <c r="C7" s="3">
        <f t="shared" si="1"/>
        <v>20.100000000000364</v>
      </c>
      <c r="D7" s="3">
        <v>34.5</v>
      </c>
      <c r="E7" s="6">
        <f t="shared" si="0"/>
        <v>1.7164179104477302</v>
      </c>
      <c r="F7" s="3"/>
      <c r="G7" s="3"/>
      <c r="H7" s="3"/>
      <c r="O7" s="1">
        <f>MAX(B3:B101)</f>
        <v>7619</v>
      </c>
    </row>
    <row r="8" spans="1:15" x14ac:dyDescent="0.25">
      <c r="A8" s="7" t="s">
        <v>16</v>
      </c>
      <c r="B8" s="3">
        <v>7291.1</v>
      </c>
      <c r="C8" s="3">
        <f t="shared" si="1"/>
        <v>11.300000000000182</v>
      </c>
      <c r="D8" s="3">
        <v>22</v>
      </c>
      <c r="E8" s="6">
        <f t="shared" si="0"/>
        <v>1.9469026548672252</v>
      </c>
      <c r="F8" s="3"/>
      <c r="G8" s="3"/>
      <c r="H8" s="3"/>
    </row>
    <row r="9" spans="1:15" x14ac:dyDescent="0.25">
      <c r="A9" s="7" t="s">
        <v>17</v>
      </c>
      <c r="B9" s="3">
        <v>7297.5</v>
      </c>
      <c r="C9" s="3">
        <f t="shared" si="1"/>
        <v>6.3999999999996362</v>
      </c>
      <c r="D9" s="3">
        <v>51.5</v>
      </c>
      <c r="E9" s="6">
        <f t="shared" si="0"/>
        <v>8.0468750000004583</v>
      </c>
      <c r="F9" s="3"/>
      <c r="G9" s="3"/>
      <c r="H9" s="3"/>
      <c r="O9" s="1">
        <f>SUM(C3:C100)</f>
        <v>485.00000000000051</v>
      </c>
    </row>
    <row r="10" spans="1:15" x14ac:dyDescent="0.25">
      <c r="A10" s="7" t="s">
        <v>18</v>
      </c>
      <c r="B10" s="3">
        <v>7309.3</v>
      </c>
      <c r="C10" s="3">
        <f t="shared" si="1"/>
        <v>11.800000000000182</v>
      </c>
      <c r="D10" s="3">
        <v>25</v>
      </c>
      <c r="E10" s="6">
        <f t="shared" si="0"/>
        <v>2.1186440677965774</v>
      </c>
      <c r="F10" s="3"/>
      <c r="G10" s="3"/>
      <c r="H10" s="3" t="s">
        <v>19</v>
      </c>
    </row>
    <row r="11" spans="1:15" x14ac:dyDescent="0.25">
      <c r="A11" s="7" t="s">
        <v>20</v>
      </c>
      <c r="B11" s="3">
        <v>7315.4</v>
      </c>
      <c r="C11" s="3">
        <f t="shared" si="1"/>
        <v>6.0999999999994543</v>
      </c>
      <c r="D11" s="3">
        <v>48</v>
      </c>
      <c r="E11" s="6">
        <f t="shared" si="0"/>
        <v>7.8688524590170976</v>
      </c>
      <c r="F11" s="3"/>
      <c r="G11" s="3"/>
      <c r="H11" s="3"/>
    </row>
    <row r="12" spans="1:15" x14ac:dyDescent="0.25">
      <c r="A12" s="7" t="s">
        <v>21</v>
      </c>
      <c r="B12" s="3">
        <v>7340.1</v>
      </c>
      <c r="C12" s="3">
        <f t="shared" si="1"/>
        <v>24.700000000000728</v>
      </c>
      <c r="D12" s="3">
        <v>50</v>
      </c>
      <c r="E12" s="6">
        <f t="shared" si="0"/>
        <v>2.024291497975649</v>
      </c>
      <c r="F12" s="3"/>
      <c r="G12" s="3"/>
      <c r="H12" s="3" t="s">
        <v>19</v>
      </c>
    </row>
    <row r="13" spans="1:15" x14ac:dyDescent="0.25">
      <c r="A13" s="7" t="s">
        <v>22</v>
      </c>
      <c r="B13" s="3">
        <v>7348.8</v>
      </c>
      <c r="C13" s="3">
        <f t="shared" si="1"/>
        <v>8.6999999999998181</v>
      </c>
      <c r="D13" s="3">
        <v>63</v>
      </c>
      <c r="E13" s="6">
        <f t="shared" si="0"/>
        <v>7.2413793103449793</v>
      </c>
      <c r="F13" s="3"/>
      <c r="G13" s="3"/>
      <c r="H13" s="3"/>
    </row>
    <row r="14" spans="1:15" x14ac:dyDescent="0.25">
      <c r="A14" s="7" t="s">
        <v>23</v>
      </c>
      <c r="B14" s="3">
        <v>7362.2</v>
      </c>
      <c r="C14" s="3">
        <f t="shared" si="1"/>
        <v>13.399999999999636</v>
      </c>
      <c r="D14" s="3">
        <v>25</v>
      </c>
      <c r="E14" s="6">
        <f t="shared" si="0"/>
        <v>1.8656716417910955</v>
      </c>
      <c r="F14" s="3"/>
      <c r="G14" s="3"/>
      <c r="H14" s="3" t="s">
        <v>19</v>
      </c>
    </row>
    <row r="15" spans="1:15" x14ac:dyDescent="0.25">
      <c r="A15" s="2" t="s">
        <v>23</v>
      </c>
      <c r="B15" s="3">
        <v>7367.2</v>
      </c>
      <c r="C15" s="3">
        <f t="shared" si="1"/>
        <v>5</v>
      </c>
      <c r="D15" s="3">
        <v>53</v>
      </c>
      <c r="E15" s="6">
        <f t="shared" si="0"/>
        <v>10.6</v>
      </c>
      <c r="F15" s="3"/>
      <c r="G15" s="3"/>
      <c r="H15" s="3"/>
    </row>
    <row r="16" spans="1:15" x14ac:dyDescent="0.25">
      <c r="A16" s="2" t="s">
        <v>24</v>
      </c>
      <c r="B16" s="3">
        <v>7387.1</v>
      </c>
      <c r="C16" s="3">
        <f t="shared" si="1"/>
        <v>19.900000000000546</v>
      </c>
      <c r="D16" s="8">
        <v>50</v>
      </c>
      <c r="E16" s="6">
        <f t="shared" si="0"/>
        <v>2.5125628140702827</v>
      </c>
      <c r="F16" s="3"/>
      <c r="G16" s="3"/>
      <c r="H16" s="3" t="s">
        <v>19</v>
      </c>
    </row>
    <row r="17" spans="1:13" x14ac:dyDescent="0.25">
      <c r="A17" s="7" t="s">
        <v>25</v>
      </c>
      <c r="B17" s="3">
        <v>7397.1</v>
      </c>
      <c r="C17" s="6">
        <f t="shared" si="1"/>
        <v>10</v>
      </c>
      <c r="D17" s="9">
        <v>63.8</v>
      </c>
      <c r="E17" s="6">
        <f t="shared" si="0"/>
        <v>6.38</v>
      </c>
      <c r="F17" s="3"/>
      <c r="G17" s="3"/>
      <c r="H17" s="3"/>
    </row>
    <row r="18" spans="1:13" x14ac:dyDescent="0.25">
      <c r="A18" s="7" t="s">
        <v>26</v>
      </c>
      <c r="B18" s="3">
        <v>7406.1</v>
      </c>
      <c r="C18" s="6">
        <f t="shared" si="1"/>
        <v>9</v>
      </c>
      <c r="D18" s="9">
        <v>30</v>
      </c>
      <c r="E18" s="6">
        <f t="shared" si="0"/>
        <v>3.3333333333333335</v>
      </c>
      <c r="F18" s="3"/>
      <c r="G18" s="3"/>
      <c r="H18" s="3" t="s">
        <v>19</v>
      </c>
    </row>
    <row r="19" spans="1:13" x14ac:dyDescent="0.25">
      <c r="A19" s="7" t="s">
        <v>27</v>
      </c>
      <c r="B19" s="3">
        <v>7418.3</v>
      </c>
      <c r="C19" s="6">
        <f t="shared" si="1"/>
        <v>12.199999999999818</v>
      </c>
      <c r="D19" s="9">
        <v>59</v>
      </c>
      <c r="E19" s="6">
        <f t="shared" si="0"/>
        <v>4.836065573770564</v>
      </c>
      <c r="F19" s="3"/>
      <c r="G19" s="3"/>
      <c r="H19" s="3"/>
      <c r="M19" s="3"/>
    </row>
    <row r="20" spans="1:13" x14ac:dyDescent="0.25">
      <c r="A20" s="7" t="s">
        <v>28</v>
      </c>
      <c r="B20" s="3">
        <v>7438.1</v>
      </c>
      <c r="C20" s="6">
        <f t="shared" si="1"/>
        <v>19.800000000000182</v>
      </c>
      <c r="D20" s="9">
        <v>50</v>
      </c>
      <c r="E20" s="6">
        <f t="shared" si="0"/>
        <v>2.525252525252502</v>
      </c>
      <c r="F20" s="3"/>
      <c r="G20" s="3"/>
      <c r="H20" s="3" t="s">
        <v>19</v>
      </c>
    </row>
    <row r="21" spans="1:13" x14ac:dyDescent="0.25">
      <c r="A21" s="2" t="s">
        <v>29</v>
      </c>
      <c r="B21" s="3">
        <v>7450.7</v>
      </c>
      <c r="C21" s="6">
        <f t="shared" si="1"/>
        <v>12.599999999999454</v>
      </c>
      <c r="D21" s="9">
        <v>70.400000000000006</v>
      </c>
      <c r="E21" s="6">
        <f t="shared" si="0"/>
        <v>5.5873015873018295</v>
      </c>
      <c r="F21" s="3"/>
      <c r="G21" s="3"/>
      <c r="H21" s="3"/>
    </row>
    <row r="22" spans="1:13" x14ac:dyDescent="0.25">
      <c r="A22" s="2" t="s">
        <v>30</v>
      </c>
      <c r="B22" s="3">
        <v>7475.1</v>
      </c>
      <c r="C22" s="6">
        <f t="shared" si="1"/>
        <v>24.400000000000546</v>
      </c>
      <c r="D22" s="9">
        <v>65.5</v>
      </c>
      <c r="E22" s="6">
        <f t="shared" si="0"/>
        <v>2.6844262295081367</v>
      </c>
      <c r="F22" s="3"/>
      <c r="G22" s="3"/>
      <c r="H22" s="3"/>
    </row>
    <row r="23" spans="1:13" x14ac:dyDescent="0.25">
      <c r="A23" s="2" t="s">
        <v>31</v>
      </c>
      <c r="B23" s="6">
        <v>7509.9</v>
      </c>
      <c r="C23" s="6">
        <f t="shared" si="1"/>
        <v>34.799999999999272</v>
      </c>
      <c r="D23" s="9">
        <v>62.2</v>
      </c>
      <c r="E23" s="6">
        <f t="shared" si="0"/>
        <v>1.787356321839118</v>
      </c>
      <c r="F23" s="3"/>
      <c r="G23" s="3"/>
      <c r="H23" s="3"/>
    </row>
    <row r="24" spans="1:13" x14ac:dyDescent="0.25">
      <c r="A24" s="2" t="s">
        <v>32</v>
      </c>
      <c r="B24" s="6">
        <v>7529.1</v>
      </c>
      <c r="C24" s="6"/>
      <c r="D24" s="9">
        <v>25</v>
      </c>
      <c r="E24" s="6"/>
      <c r="F24" s="3"/>
      <c r="G24" s="3"/>
      <c r="H24" s="3" t="s">
        <v>19</v>
      </c>
    </row>
    <row r="25" spans="1:13" x14ac:dyDescent="0.25">
      <c r="A25" s="2" t="s">
        <v>33</v>
      </c>
      <c r="B25" s="3"/>
      <c r="C25" s="3"/>
      <c r="D25" s="8">
        <v>46.8</v>
      </c>
      <c r="E25" s="6"/>
      <c r="F25" s="3"/>
      <c r="G25" s="3"/>
      <c r="H25" s="3"/>
    </row>
    <row r="26" spans="1:13" x14ac:dyDescent="0.25">
      <c r="A26" s="2" t="s">
        <v>34</v>
      </c>
      <c r="B26" s="3">
        <v>7547.2</v>
      </c>
      <c r="C26" s="6">
        <f>B26-B23</f>
        <v>37.300000000000182</v>
      </c>
      <c r="D26" s="8">
        <v>29.9</v>
      </c>
      <c r="E26" s="6">
        <f>D26/C26</f>
        <v>0.80160857908846794</v>
      </c>
      <c r="F26" s="3"/>
      <c r="G26" s="3"/>
      <c r="H26" s="3"/>
    </row>
    <row r="27" spans="1:13" x14ac:dyDescent="0.25">
      <c r="A27" s="2" t="s">
        <v>35</v>
      </c>
      <c r="B27" s="3">
        <v>7569.6</v>
      </c>
      <c r="C27" s="6"/>
      <c r="D27" s="8">
        <v>30</v>
      </c>
      <c r="E27" s="6"/>
      <c r="F27" s="3"/>
      <c r="G27" s="3"/>
      <c r="H27" s="3" t="s">
        <v>19</v>
      </c>
    </row>
    <row r="28" spans="1:13" x14ac:dyDescent="0.25">
      <c r="A28" s="2" t="s">
        <v>35</v>
      </c>
      <c r="B28" s="3">
        <v>7572.3</v>
      </c>
      <c r="C28" s="3">
        <f>B28-B26</f>
        <v>25.100000000000364</v>
      </c>
      <c r="D28" s="8">
        <v>36.799999999999997</v>
      </c>
      <c r="E28" s="6">
        <f>D28/C28</f>
        <v>1.4661354581673094</v>
      </c>
      <c r="F28" s="3"/>
      <c r="G28" s="3"/>
      <c r="H28" s="3"/>
    </row>
    <row r="29" spans="1:13" x14ac:dyDescent="0.25">
      <c r="A29" s="2" t="s">
        <v>36</v>
      </c>
      <c r="B29" s="3">
        <v>7586.1</v>
      </c>
      <c r="C29" s="3"/>
      <c r="D29" s="8">
        <v>25</v>
      </c>
      <c r="E29" s="6"/>
      <c r="F29" s="3"/>
      <c r="G29" s="3"/>
      <c r="H29" s="3" t="s">
        <v>19</v>
      </c>
    </row>
    <row r="30" spans="1:13" x14ac:dyDescent="0.25">
      <c r="A30" s="2" t="s">
        <v>37</v>
      </c>
      <c r="B30" s="3">
        <v>7599.8</v>
      </c>
      <c r="C30" s="3">
        <f>B30-B28</f>
        <v>27.5</v>
      </c>
      <c r="D30" s="8">
        <v>55.4</v>
      </c>
      <c r="E30" s="6">
        <f>D30/C30</f>
        <v>2.0145454545454546</v>
      </c>
      <c r="F30" s="3"/>
      <c r="G30" s="3"/>
      <c r="H30" s="3"/>
    </row>
    <row r="31" spans="1:13" x14ac:dyDescent="0.25">
      <c r="A31" s="2" t="s">
        <v>38</v>
      </c>
      <c r="B31" s="3">
        <v>7608.8</v>
      </c>
      <c r="C31" s="3">
        <f>B31-B30</f>
        <v>9</v>
      </c>
      <c r="D31" s="8">
        <v>25.8</v>
      </c>
      <c r="E31" s="6">
        <f>D31/C31</f>
        <v>2.8666666666666667</v>
      </c>
      <c r="F31" s="3"/>
      <c r="G31" s="3"/>
      <c r="H31" s="3"/>
    </row>
    <row r="32" spans="1:13" x14ac:dyDescent="0.25">
      <c r="A32" s="10">
        <v>44986</v>
      </c>
      <c r="B32" s="3">
        <v>7619</v>
      </c>
      <c r="C32" s="1">
        <v>10.199999999999999</v>
      </c>
      <c r="D32" s="8">
        <v>46.99</v>
      </c>
      <c r="E32" s="6"/>
      <c r="F32" s="3"/>
      <c r="G32" s="3"/>
      <c r="H32" s="3" t="s">
        <v>39</v>
      </c>
    </row>
    <row r="33" spans="1:8" x14ac:dyDescent="0.25">
      <c r="A33" s="10"/>
      <c r="B33" s="3"/>
      <c r="C33" s="3"/>
      <c r="D33" s="3"/>
      <c r="E33" s="6"/>
      <c r="F33" s="3"/>
      <c r="G33" s="3"/>
      <c r="H33" s="3"/>
    </row>
    <row r="34" spans="1:8" x14ac:dyDescent="0.25">
      <c r="A34" s="10"/>
      <c r="B34" s="3"/>
      <c r="C34" s="3"/>
      <c r="D34" s="3"/>
      <c r="E34" s="6"/>
      <c r="F34" s="3"/>
      <c r="G34" s="3"/>
      <c r="H34" s="3"/>
    </row>
    <row r="35" spans="1:8" x14ac:dyDescent="0.25">
      <c r="A35" s="10"/>
      <c r="B35" s="3"/>
      <c r="C35" s="3"/>
      <c r="D35" s="3"/>
      <c r="E35" s="6"/>
      <c r="F35" s="3"/>
      <c r="G35" s="3"/>
      <c r="H35" s="3"/>
    </row>
    <row r="36" spans="1:8" x14ac:dyDescent="0.25">
      <c r="A36" s="10"/>
      <c r="B36" s="3"/>
      <c r="C36" s="3"/>
      <c r="D36" s="3"/>
      <c r="E36" s="6"/>
      <c r="F36" s="3"/>
      <c r="G36" s="3"/>
      <c r="H36" s="3"/>
    </row>
    <row r="37" spans="1:8" x14ac:dyDescent="0.25">
      <c r="A37" s="10"/>
      <c r="B37" s="3"/>
      <c r="C37" s="3"/>
      <c r="D37" s="3"/>
      <c r="E37" s="6"/>
      <c r="F37" s="3"/>
      <c r="G37" s="3"/>
      <c r="H37" s="3"/>
    </row>
    <row r="38" spans="1:8" x14ac:dyDescent="0.25">
      <c r="A38" s="10"/>
      <c r="B38" s="3"/>
      <c r="C38" s="3"/>
      <c r="D38" s="3"/>
      <c r="E38" s="6"/>
      <c r="F38" s="3"/>
      <c r="G38" s="3"/>
      <c r="H38" s="3"/>
    </row>
    <row r="39" spans="1:8" x14ac:dyDescent="0.25">
      <c r="A39" s="10"/>
      <c r="B39" s="3"/>
      <c r="C39" s="3"/>
      <c r="D39" s="3"/>
      <c r="E39" s="6"/>
      <c r="F39" s="3"/>
      <c r="G39" s="3"/>
      <c r="H39" s="3"/>
    </row>
    <row r="40" spans="1:8" x14ac:dyDescent="0.25">
      <c r="A40" s="10"/>
      <c r="B40" s="3"/>
      <c r="C40" s="3"/>
      <c r="D40" s="3"/>
      <c r="E40" s="6"/>
      <c r="F40" s="3"/>
      <c r="G40" s="3"/>
      <c r="H40" s="3"/>
    </row>
    <row r="41" spans="1:8" x14ac:dyDescent="0.25">
      <c r="A41" s="10"/>
      <c r="B41" s="3"/>
      <c r="C41" s="3"/>
      <c r="D41" s="3"/>
      <c r="E41" s="6"/>
      <c r="F41" s="3"/>
      <c r="G41" s="3"/>
      <c r="H41" s="3"/>
    </row>
    <row r="42" spans="1:8" x14ac:dyDescent="0.25">
      <c r="A42" s="10"/>
      <c r="B42" s="3"/>
      <c r="C42" s="3"/>
      <c r="D42" s="3"/>
      <c r="E42" s="6"/>
      <c r="F42" s="3"/>
      <c r="G42" s="3"/>
      <c r="H42" s="3"/>
    </row>
    <row r="43" spans="1:8" x14ac:dyDescent="0.25">
      <c r="A43" s="10"/>
      <c r="B43" s="3"/>
      <c r="C43" s="3"/>
      <c r="D43" s="3"/>
      <c r="E43" s="6"/>
      <c r="F43" s="3"/>
      <c r="G43" s="3"/>
      <c r="H43" s="3"/>
    </row>
    <row r="44" spans="1:8" x14ac:dyDescent="0.25">
      <c r="A44" s="10"/>
      <c r="B44" s="3"/>
      <c r="C44" s="3"/>
      <c r="D44" s="3"/>
      <c r="E44" s="6"/>
      <c r="F44" s="3"/>
      <c r="G44" s="3"/>
      <c r="H44" s="3"/>
    </row>
    <row r="45" spans="1:8" x14ac:dyDescent="0.25">
      <c r="A45" s="10"/>
      <c r="B45" s="3"/>
      <c r="C45" s="3"/>
      <c r="D45" s="3"/>
      <c r="E45" s="6"/>
      <c r="F45" s="3"/>
      <c r="G45" s="3"/>
      <c r="H45" s="3"/>
    </row>
    <row r="46" spans="1:8" x14ac:dyDescent="0.25">
      <c r="A46" s="10"/>
      <c r="B46" s="3"/>
      <c r="C46" s="3"/>
      <c r="D46" s="3"/>
      <c r="E46" s="6"/>
      <c r="F46" s="3"/>
      <c r="G46" s="3"/>
      <c r="H46" s="3"/>
    </row>
    <row r="47" spans="1:8" x14ac:dyDescent="0.25">
      <c r="A47" s="10"/>
      <c r="B47" s="3"/>
      <c r="C47" s="3"/>
      <c r="D47" s="3"/>
      <c r="E47" s="6"/>
      <c r="F47" s="3"/>
      <c r="G47" s="3"/>
      <c r="H47" s="3"/>
    </row>
    <row r="48" spans="1:8" x14ac:dyDescent="0.25">
      <c r="A48" s="10"/>
      <c r="B48" s="3"/>
      <c r="C48" s="3"/>
      <c r="D48" s="3"/>
      <c r="E48" s="6"/>
      <c r="F48" s="3"/>
      <c r="G48" s="3"/>
      <c r="H48" s="3"/>
    </row>
    <row r="49" spans="1:8" x14ac:dyDescent="0.25">
      <c r="A49" s="10"/>
      <c r="B49" s="3"/>
      <c r="C49" s="3"/>
      <c r="D49" s="3"/>
      <c r="E49" s="6"/>
      <c r="F49" s="3"/>
      <c r="G49" s="3"/>
      <c r="H49" s="3"/>
    </row>
    <row r="50" spans="1:8" x14ac:dyDescent="0.25">
      <c r="A50" s="10"/>
      <c r="B50" s="3"/>
      <c r="C50" s="3"/>
      <c r="D50" s="3"/>
      <c r="E50" s="6"/>
      <c r="F50" s="3"/>
      <c r="G50" s="3"/>
      <c r="H50" s="3"/>
    </row>
    <row r="51" spans="1:8" x14ac:dyDescent="0.25">
      <c r="A51" s="10"/>
      <c r="B51" s="3"/>
      <c r="C51" s="3"/>
      <c r="D51" s="3"/>
      <c r="E51" s="6"/>
      <c r="F51" s="3"/>
      <c r="G51" s="3"/>
      <c r="H51" s="3"/>
    </row>
    <row r="52" spans="1:8" x14ac:dyDescent="0.25">
      <c r="A52" s="10"/>
      <c r="B52" s="3"/>
      <c r="C52" s="3"/>
      <c r="D52" s="3"/>
      <c r="E52" s="6"/>
      <c r="F52" s="3"/>
      <c r="G52" s="3"/>
      <c r="H52" s="3"/>
    </row>
    <row r="53" spans="1:8" x14ac:dyDescent="0.25">
      <c r="A53" s="10"/>
      <c r="B53" s="3"/>
      <c r="C53" s="3"/>
      <c r="D53" s="3"/>
      <c r="E53" s="6"/>
      <c r="F53" s="3"/>
      <c r="G53" s="3"/>
      <c r="H53" s="3"/>
    </row>
    <row r="54" spans="1:8" x14ac:dyDescent="0.25">
      <c r="A54" s="10"/>
      <c r="B54" s="3"/>
      <c r="C54" s="3"/>
      <c r="D54" s="3"/>
      <c r="E54" s="6"/>
      <c r="F54" s="3"/>
      <c r="G54" s="3"/>
      <c r="H54" s="3"/>
    </row>
    <row r="55" spans="1:8" x14ac:dyDescent="0.25">
      <c r="A55" s="10"/>
      <c r="B55" s="3"/>
      <c r="C55" s="3"/>
      <c r="D55" s="3"/>
      <c r="E55" s="6"/>
      <c r="F55" s="3"/>
      <c r="G55" s="3"/>
      <c r="H55" s="3"/>
    </row>
    <row r="56" spans="1:8" x14ac:dyDescent="0.25">
      <c r="A56" s="10"/>
      <c r="B56" s="3"/>
      <c r="C56" s="3"/>
      <c r="D56" s="3"/>
      <c r="E56" s="6"/>
      <c r="F56" s="3"/>
      <c r="G56" s="3"/>
      <c r="H56" s="3"/>
    </row>
    <row r="57" spans="1:8" x14ac:dyDescent="0.25">
      <c r="A57" s="10"/>
      <c r="B57" s="3"/>
      <c r="C57" s="3"/>
      <c r="D57" s="3"/>
      <c r="E57" s="6"/>
      <c r="F57" s="3"/>
      <c r="G57" s="3"/>
      <c r="H57" s="3"/>
    </row>
    <row r="58" spans="1:8" x14ac:dyDescent="0.25">
      <c r="A58" s="10"/>
      <c r="B58" s="3"/>
      <c r="C58" s="3"/>
      <c r="D58" s="3"/>
      <c r="E58" s="6"/>
      <c r="F58" s="3"/>
      <c r="G58" s="3"/>
      <c r="H58" s="3"/>
    </row>
    <row r="59" spans="1:8" x14ac:dyDescent="0.25">
      <c r="A59" s="10"/>
      <c r="B59" s="3"/>
      <c r="C59" s="3"/>
      <c r="D59" s="3"/>
      <c r="E59" s="6"/>
      <c r="F59" s="3"/>
      <c r="G59" s="3"/>
      <c r="H59" s="3"/>
    </row>
    <row r="60" spans="1:8" x14ac:dyDescent="0.25">
      <c r="A60" s="10"/>
      <c r="B60" s="3"/>
      <c r="C60" s="3"/>
      <c r="D60" s="3"/>
      <c r="E60" s="6"/>
      <c r="F60" s="3"/>
      <c r="G60" s="3"/>
      <c r="H60" s="3"/>
    </row>
    <row r="61" spans="1:8" x14ac:dyDescent="0.25">
      <c r="A61" s="10"/>
      <c r="B61" s="3"/>
      <c r="C61" s="3"/>
      <c r="D61" s="3"/>
      <c r="E61" s="6"/>
      <c r="F61" s="3"/>
      <c r="G61" s="3"/>
      <c r="H61" s="3"/>
    </row>
    <row r="62" spans="1:8" x14ac:dyDescent="0.25">
      <c r="A62" s="10"/>
      <c r="B62" s="3"/>
      <c r="C62" s="3"/>
      <c r="D62" s="3"/>
      <c r="E62" s="6"/>
      <c r="F62" s="3"/>
      <c r="G62" s="3"/>
      <c r="H62" s="3"/>
    </row>
    <row r="63" spans="1:8" x14ac:dyDescent="0.25">
      <c r="A63" s="10"/>
      <c r="B63" s="3"/>
      <c r="C63" s="3"/>
      <c r="D63" s="3"/>
      <c r="E63" s="6"/>
      <c r="F63" s="3"/>
      <c r="G63" s="3"/>
      <c r="H63" s="3"/>
    </row>
    <row r="64" spans="1:8" x14ac:dyDescent="0.25">
      <c r="A64" s="10"/>
      <c r="B64" s="3"/>
      <c r="C64" s="3"/>
      <c r="D64" s="3"/>
      <c r="E64" s="6"/>
      <c r="F64" s="3"/>
      <c r="G64" s="3"/>
      <c r="H64" s="3"/>
    </row>
    <row r="65" spans="1:8" x14ac:dyDescent="0.25">
      <c r="A65" s="10"/>
      <c r="B65" s="3"/>
      <c r="C65" s="3"/>
      <c r="D65" s="3"/>
      <c r="E65" s="6"/>
      <c r="F65" s="3"/>
      <c r="G65" s="3"/>
      <c r="H65" s="3"/>
    </row>
    <row r="66" spans="1:8" x14ac:dyDescent="0.25">
      <c r="A66" s="10"/>
      <c r="B66" s="3"/>
      <c r="C66" s="3"/>
      <c r="D66" s="3"/>
      <c r="E66" s="6"/>
      <c r="F66" s="3"/>
      <c r="G66" s="3"/>
      <c r="H66" s="3"/>
    </row>
    <row r="67" spans="1:8" x14ac:dyDescent="0.25">
      <c r="A67" s="10"/>
      <c r="B67" s="3"/>
      <c r="C67" s="3"/>
      <c r="D67" s="3"/>
      <c r="E67" s="6"/>
      <c r="F67" s="3"/>
      <c r="G67" s="3"/>
      <c r="H67" s="3"/>
    </row>
    <row r="68" spans="1:8" x14ac:dyDescent="0.25">
      <c r="A68" s="10"/>
      <c r="B68" s="3"/>
      <c r="C68" s="3"/>
      <c r="D68" s="3"/>
      <c r="E68" s="6"/>
      <c r="F68" s="3"/>
      <c r="G68" s="3"/>
      <c r="H68" s="3"/>
    </row>
    <row r="69" spans="1:8" x14ac:dyDescent="0.25">
      <c r="A69" s="10"/>
      <c r="B69" s="3"/>
      <c r="C69" s="3"/>
      <c r="D69" s="3"/>
      <c r="E69" s="6"/>
      <c r="F69" s="3"/>
      <c r="G69" s="3"/>
      <c r="H69" s="3"/>
    </row>
    <row r="70" spans="1:8" x14ac:dyDescent="0.25">
      <c r="A70" s="10"/>
      <c r="B70" s="3"/>
      <c r="C70" s="3"/>
      <c r="D70" s="3"/>
      <c r="E70" s="6"/>
      <c r="F70" s="3"/>
      <c r="G70" s="3"/>
      <c r="H70" s="3"/>
    </row>
    <row r="71" spans="1:8" x14ac:dyDescent="0.25">
      <c r="A71" s="10"/>
      <c r="B71" s="3"/>
      <c r="C71" s="3"/>
      <c r="D71" s="3"/>
      <c r="E71" s="6"/>
      <c r="F71" s="3"/>
      <c r="G71" s="3"/>
      <c r="H71" s="3"/>
    </row>
    <row r="72" spans="1:8" x14ac:dyDescent="0.25">
      <c r="A72" s="10"/>
      <c r="B72" s="3"/>
      <c r="C72" s="3"/>
      <c r="D72" s="3"/>
      <c r="E72" s="6"/>
      <c r="F72" s="3"/>
      <c r="G72" s="3"/>
      <c r="H72" s="3"/>
    </row>
    <row r="73" spans="1:8" x14ac:dyDescent="0.25">
      <c r="A73" s="10"/>
      <c r="B73" s="3"/>
      <c r="C73" s="3"/>
      <c r="D73" s="3"/>
      <c r="E73" s="6"/>
      <c r="F73" s="3"/>
      <c r="G73" s="3"/>
      <c r="H73" s="3"/>
    </row>
    <row r="74" spans="1:8" x14ac:dyDescent="0.25">
      <c r="A74" s="10"/>
      <c r="B74" s="3"/>
      <c r="C74" s="3"/>
      <c r="D74" s="3"/>
      <c r="E74" s="6"/>
      <c r="F74" s="3"/>
      <c r="G74" s="3"/>
      <c r="H74" s="3"/>
    </row>
    <row r="75" spans="1:8" x14ac:dyDescent="0.25">
      <c r="A75" s="10"/>
      <c r="B75" s="3"/>
      <c r="C75" s="3"/>
      <c r="D75" s="3"/>
      <c r="E75" s="6"/>
      <c r="F75" s="3"/>
      <c r="G75" s="3"/>
      <c r="H75" s="3"/>
    </row>
    <row r="76" spans="1:8" x14ac:dyDescent="0.25">
      <c r="A76" s="10"/>
      <c r="B76" s="3"/>
      <c r="C76" s="3"/>
      <c r="D76" s="3"/>
      <c r="E76" s="6"/>
      <c r="F76" s="3"/>
      <c r="G76" s="3"/>
      <c r="H76" s="3"/>
    </row>
    <row r="77" spans="1:8" x14ac:dyDescent="0.25">
      <c r="A77" s="10"/>
      <c r="B77" s="3"/>
      <c r="C77" s="3"/>
      <c r="D77" s="3"/>
      <c r="E77" s="6"/>
      <c r="F77" s="3"/>
      <c r="G77" s="3"/>
      <c r="H77" s="3"/>
    </row>
    <row r="78" spans="1:8" x14ac:dyDescent="0.25">
      <c r="A78" s="10"/>
      <c r="B78" s="3"/>
      <c r="C78" s="3"/>
      <c r="D78" s="3"/>
      <c r="E78" s="6"/>
      <c r="F78" s="3"/>
      <c r="G78" s="3"/>
      <c r="H78" s="3"/>
    </row>
    <row r="79" spans="1:8" x14ac:dyDescent="0.25">
      <c r="A79" s="10"/>
      <c r="B79" s="3"/>
      <c r="C79" s="3"/>
      <c r="D79" s="3"/>
      <c r="E79" s="6"/>
      <c r="F79" s="3"/>
      <c r="G79" s="3"/>
      <c r="H79" s="3"/>
    </row>
    <row r="80" spans="1:8" x14ac:dyDescent="0.25">
      <c r="A80" s="10"/>
      <c r="B80" s="3"/>
      <c r="C80" s="3"/>
      <c r="D80" s="3"/>
      <c r="E80" s="6"/>
      <c r="F80" s="3"/>
      <c r="G80" s="3"/>
      <c r="H80" s="3"/>
    </row>
    <row r="81" spans="1:8" x14ac:dyDescent="0.25">
      <c r="A81" s="10"/>
      <c r="B81" s="3"/>
      <c r="C81" s="3"/>
      <c r="D81" s="3"/>
      <c r="E81" s="6"/>
      <c r="F81" s="3"/>
      <c r="G81" s="3"/>
      <c r="H81" s="3"/>
    </row>
    <row r="82" spans="1:8" x14ac:dyDescent="0.25">
      <c r="A82" s="10"/>
      <c r="B82" s="3"/>
      <c r="C82" s="3"/>
      <c r="D82" s="3"/>
      <c r="E82" s="6"/>
      <c r="F82" s="3"/>
      <c r="G82" s="3"/>
      <c r="H82" s="3"/>
    </row>
    <row r="83" spans="1:8" x14ac:dyDescent="0.25">
      <c r="A83" s="10"/>
      <c r="B83" s="3"/>
      <c r="C83" s="3"/>
      <c r="D83" s="3"/>
      <c r="E83" s="6"/>
      <c r="F83" s="3"/>
      <c r="G83" s="3"/>
      <c r="H83" s="3"/>
    </row>
    <row r="84" spans="1:8" x14ac:dyDescent="0.25">
      <c r="A84" s="10"/>
      <c r="B84" s="3"/>
      <c r="C84" s="3"/>
      <c r="D84" s="3"/>
      <c r="E84" s="6"/>
      <c r="F84" s="3"/>
      <c r="G84" s="3"/>
      <c r="H84" s="3"/>
    </row>
    <row r="85" spans="1:8" x14ac:dyDescent="0.25">
      <c r="A85" s="10"/>
      <c r="B85" s="3"/>
      <c r="C85" s="3"/>
      <c r="D85" s="3"/>
      <c r="E85" s="6"/>
      <c r="F85" s="3"/>
      <c r="G85" s="3"/>
      <c r="H85" s="3"/>
    </row>
    <row r="86" spans="1:8" x14ac:dyDescent="0.25">
      <c r="A86" s="10"/>
      <c r="B86" s="3"/>
      <c r="C86" s="3"/>
      <c r="D86" s="3"/>
      <c r="E86" s="6"/>
      <c r="F86" s="3"/>
      <c r="G86" s="3"/>
      <c r="H86" s="3"/>
    </row>
    <row r="87" spans="1:8" x14ac:dyDescent="0.25">
      <c r="A87" s="10"/>
      <c r="B87" s="3"/>
      <c r="C87" s="3"/>
      <c r="D87" s="3"/>
      <c r="E87" s="6"/>
      <c r="F87" s="3"/>
      <c r="G87" s="3"/>
      <c r="H87" s="3"/>
    </row>
    <row r="88" spans="1:8" x14ac:dyDescent="0.25">
      <c r="A88" s="10"/>
      <c r="B88" s="3"/>
      <c r="C88" s="3"/>
      <c r="D88" s="3"/>
      <c r="E88" s="6"/>
      <c r="F88" s="3"/>
      <c r="G88" s="3"/>
      <c r="H88" s="3"/>
    </row>
    <row r="89" spans="1:8" x14ac:dyDescent="0.25">
      <c r="A89" s="10"/>
      <c r="B89" s="3"/>
      <c r="C89" s="3"/>
      <c r="D89" s="3"/>
      <c r="E89" s="6"/>
      <c r="F89" s="3"/>
      <c r="G89" s="3"/>
      <c r="H89" s="3"/>
    </row>
    <row r="90" spans="1:8" x14ac:dyDescent="0.25">
      <c r="A90" s="10"/>
      <c r="B90" s="3"/>
      <c r="C90" s="3"/>
      <c r="D90" s="3"/>
      <c r="E90" s="6"/>
      <c r="F90" s="3"/>
      <c r="G90" s="3"/>
      <c r="H90" s="3"/>
    </row>
    <row r="91" spans="1:8" x14ac:dyDescent="0.25">
      <c r="A91" s="10"/>
      <c r="B91" s="3"/>
      <c r="C91" s="3"/>
      <c r="D91" s="3"/>
      <c r="E91" s="6"/>
      <c r="F91" s="3"/>
      <c r="G91" s="3"/>
      <c r="H91" s="3"/>
    </row>
    <row r="92" spans="1:8" x14ac:dyDescent="0.25">
      <c r="A92" s="10"/>
      <c r="B92" s="3"/>
      <c r="C92" s="3"/>
      <c r="D92" s="3"/>
      <c r="E92" s="6"/>
      <c r="F92" s="3"/>
      <c r="G92" s="3"/>
      <c r="H92" s="3"/>
    </row>
    <row r="93" spans="1:8" x14ac:dyDescent="0.25">
      <c r="A93" s="10"/>
      <c r="B93" s="3"/>
      <c r="C93" s="3"/>
      <c r="D93" s="3"/>
      <c r="E93" s="6"/>
      <c r="F93" s="3"/>
      <c r="G93" s="3"/>
      <c r="H93" s="3"/>
    </row>
    <row r="94" spans="1:8" x14ac:dyDescent="0.25">
      <c r="A94" s="10"/>
      <c r="B94" s="3"/>
      <c r="C94" s="3"/>
      <c r="D94" s="3"/>
      <c r="E94" s="6"/>
      <c r="F94" s="3"/>
      <c r="G94" s="3"/>
      <c r="H94" s="3"/>
    </row>
    <row r="95" spans="1:8" x14ac:dyDescent="0.25">
      <c r="A95" s="10"/>
      <c r="B95" s="3"/>
      <c r="C95" s="3"/>
      <c r="D95" s="3"/>
      <c r="E95" s="6"/>
      <c r="F95" s="3"/>
      <c r="G95" s="3"/>
      <c r="H95" s="3"/>
    </row>
    <row r="96" spans="1:8" x14ac:dyDescent="0.25">
      <c r="A96" s="10"/>
      <c r="B96" s="3"/>
      <c r="C96" s="3"/>
      <c r="D96" s="3"/>
      <c r="E96" s="6"/>
      <c r="F96" s="3"/>
      <c r="G96" s="3"/>
      <c r="H96" s="3"/>
    </row>
    <row r="97" spans="1:8" x14ac:dyDescent="0.25">
      <c r="A97" s="10"/>
      <c r="B97" s="3"/>
      <c r="C97" s="3"/>
      <c r="D97" s="3"/>
      <c r="E97" s="6"/>
      <c r="F97" s="3"/>
      <c r="G97" s="3"/>
      <c r="H97" s="3"/>
    </row>
    <row r="98" spans="1:8" x14ac:dyDescent="0.25">
      <c r="A98" s="10"/>
      <c r="B98" s="3"/>
      <c r="C98" s="3"/>
      <c r="D98" s="3"/>
      <c r="E98" s="6"/>
      <c r="F98" s="3"/>
      <c r="G98" s="3"/>
      <c r="H98" s="3"/>
    </row>
    <row r="99" spans="1:8" x14ac:dyDescent="0.25">
      <c r="A99" s="10"/>
      <c r="B99" s="3"/>
      <c r="C99" s="3"/>
      <c r="D99" s="3"/>
      <c r="E99" s="6"/>
      <c r="F99" s="3"/>
      <c r="G99" s="3"/>
      <c r="H99" s="3"/>
    </row>
    <row r="100" spans="1:8" x14ac:dyDescent="0.25">
      <c r="A100" s="10"/>
      <c r="B100" s="3"/>
      <c r="C100" s="3"/>
      <c r="D100" s="3"/>
      <c r="E100" s="6"/>
      <c r="F100" s="3"/>
      <c r="G100" s="3"/>
      <c r="H100" s="3"/>
    </row>
    <row r="101" spans="1:8" x14ac:dyDescent="0.25">
      <c r="A101" s="10"/>
      <c r="B101" s="3"/>
      <c r="C101" s="3"/>
      <c r="D101" s="3"/>
      <c r="E101" s="6"/>
      <c r="F101" s="3"/>
      <c r="G101" s="3"/>
      <c r="H101" s="3"/>
    </row>
  </sheetData>
  <mergeCells count="1">
    <mergeCell ref="A1:H1"/>
  </mergeCells>
  <pageMargins left="0.7" right="0.7" top="0.78740157499999996" bottom="0.78740157499999996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7BA95C74-170B-42C1-84F3-43F0157AE3E3}">
            <x14:iconSet iconSet="4TrafficLights" custom="1">
              <x14:cfvo type="percent">
                <xm:f>0</xm:f>
              </x14:cfvo>
              <x14:cfvo type="num">
                <xm:f>7534</xm:f>
              </x14:cfvo>
              <x14:cfvo type="num">
                <xm:f>7584</xm:f>
              </x14:cfvo>
              <x14:cfvo type="num">
                <xm:f>7614</xm:f>
              </x14:cfvo>
              <x14:cfIcon iconSet="4TrafficLights" iconId="0"/>
              <x14:cfIcon iconSet="3TrafficLights1" iconId="2"/>
              <x14:cfIcon iconSet="3TrafficLights1" iconId="1"/>
              <x14:cfIcon iconSet="3TrafficLights1" iconId="0"/>
            </x14:iconSet>
          </x14:cfRule>
          <xm:sqref>C101</xm:sqref>
        </x14:conditionalFormatting>
        <x14:conditionalFormatting xmlns:xm="http://schemas.microsoft.com/office/excel/2006/main">
          <x14:cfRule type="iconSet" priority="1" id="{EE0D62CF-A1A0-459D-8B63-D278A8F0F3E7}">
            <x14:iconSet iconSet="4TrafficLights" custom="1">
              <x14:cfvo type="percent">
                <xm:f>0</xm:f>
              </x14:cfvo>
              <x14:cfvo type="num">
                <xm:f>400</xm:f>
              </x14:cfvo>
              <x14:cfvo type="num">
                <xm:f>450</xm:f>
              </x14:cfvo>
              <x14:cfvo type="num">
                <xm:f>480</xm:f>
              </x14:cfvo>
              <x14:cfIcon iconSet="4TrafficLights" iconId="0"/>
              <x14:cfIcon iconSet="3TrafficLights1" iconId="2"/>
              <x14:cfIcon iconSet="3TrafficLights1" iconId="1"/>
              <x14:cfIcon iconSet="3TrafficLights1" iconId="0"/>
            </x14:iconSet>
          </x14:cfRule>
          <xm:sqref>O9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65948-F4E1-4B30-8284-D4F5D3DE194E}">
  <dimension ref="B1:O101"/>
  <sheetViews>
    <sheetView zoomScaleNormal="100" workbookViewId="0">
      <pane ySplit="1" topLeftCell="A2" activePane="bottomLeft" state="frozen"/>
      <selection pane="bottomLeft" activeCell="G4" sqref="G4:G27"/>
    </sheetView>
  </sheetViews>
  <sheetFormatPr defaultColWidth="12.5703125" defaultRowHeight="15.75" x14ac:dyDescent="0.25"/>
  <cols>
    <col min="1" max="1" width="12.5703125" style="1"/>
    <col min="2" max="2" width="12.5703125" style="11"/>
    <col min="3" max="5" width="12.5703125" style="1"/>
    <col min="6" max="6" width="13" style="12" bestFit="1" customWidth="1"/>
    <col min="7" max="16384" width="12.5703125" style="1"/>
  </cols>
  <sheetData>
    <row r="1" spans="2:15" ht="31.5" x14ac:dyDescent="0.25">
      <c r="B1" s="35" t="s">
        <v>84</v>
      </c>
      <c r="C1" s="35"/>
      <c r="D1" s="35"/>
      <c r="E1" s="35"/>
      <c r="F1" s="35"/>
      <c r="G1" s="35"/>
      <c r="H1" s="35"/>
      <c r="I1" s="35"/>
    </row>
    <row r="2" spans="2:15" x14ac:dyDescent="0.25">
      <c r="B2" s="2" t="s">
        <v>4</v>
      </c>
      <c r="C2" s="3" t="s">
        <v>5</v>
      </c>
      <c r="D2" s="3" t="s">
        <v>6</v>
      </c>
      <c r="E2" s="3" t="s">
        <v>7</v>
      </c>
      <c r="F2" s="4" t="s">
        <v>8</v>
      </c>
      <c r="G2" s="3" t="s">
        <v>9</v>
      </c>
      <c r="H2" s="3" t="s">
        <v>10</v>
      </c>
      <c r="I2" s="3" t="s">
        <v>11</v>
      </c>
    </row>
    <row r="3" spans="2:15" x14ac:dyDescent="0.25">
      <c r="B3" s="2"/>
      <c r="C3" s="3">
        <v>6103</v>
      </c>
      <c r="D3" s="3"/>
      <c r="E3" s="3"/>
      <c r="F3" s="4"/>
      <c r="G3" s="3"/>
      <c r="H3" s="3"/>
      <c r="I3" s="3"/>
    </row>
    <row r="4" spans="2:15" x14ac:dyDescent="0.25">
      <c r="B4" s="2" t="s">
        <v>85</v>
      </c>
      <c r="C4" s="6">
        <v>6256.4</v>
      </c>
      <c r="D4" s="6">
        <v>153.4</v>
      </c>
      <c r="E4" s="6">
        <v>72</v>
      </c>
      <c r="F4" s="6"/>
      <c r="G4" s="3"/>
      <c r="H4" s="3"/>
      <c r="I4" s="3"/>
    </row>
    <row r="5" spans="2:15" x14ac:dyDescent="0.25">
      <c r="B5" s="2" t="s">
        <v>86</v>
      </c>
      <c r="C5" s="6">
        <v>6266.54</v>
      </c>
      <c r="D5" s="6">
        <f t="shared" ref="D5:D23" si="0">C5-C4</f>
        <v>10.140000000000327</v>
      </c>
      <c r="E5" s="6">
        <v>44.4</v>
      </c>
      <c r="F5" s="6">
        <f>E5/D5</f>
        <v>4.3786982248519291</v>
      </c>
      <c r="G5" s="3"/>
      <c r="H5" s="3"/>
      <c r="I5" s="3"/>
    </row>
    <row r="6" spans="2:15" x14ac:dyDescent="0.25">
      <c r="B6" s="2" t="s">
        <v>17</v>
      </c>
      <c r="C6" s="6">
        <v>6285.8</v>
      </c>
      <c r="D6" s="6">
        <f t="shared" si="0"/>
        <v>19.260000000000218</v>
      </c>
      <c r="E6" s="6">
        <v>58.6</v>
      </c>
      <c r="F6" s="6">
        <f>E6/D6</f>
        <v>3.0425752855659054</v>
      </c>
      <c r="G6" s="3"/>
      <c r="H6" s="3"/>
      <c r="I6" s="3"/>
    </row>
    <row r="7" spans="2:15" x14ac:dyDescent="0.25">
      <c r="B7" s="7" t="s">
        <v>26</v>
      </c>
      <c r="C7" s="3">
        <v>6305.92</v>
      </c>
      <c r="D7" s="6">
        <f t="shared" si="0"/>
        <v>20.119999999999891</v>
      </c>
      <c r="E7" s="8"/>
      <c r="F7" s="6"/>
      <c r="G7" s="3"/>
      <c r="H7" s="3" t="s">
        <v>87</v>
      </c>
      <c r="I7" s="3"/>
      <c r="O7" s="12">
        <f>MAX(C3:C100)</f>
        <v>6487.8</v>
      </c>
    </row>
    <row r="8" spans="2:15" x14ac:dyDescent="0.25">
      <c r="B8" s="7" t="s">
        <v>27</v>
      </c>
      <c r="C8" s="3">
        <v>6310</v>
      </c>
      <c r="D8" s="3">
        <f t="shared" si="0"/>
        <v>4.0799999999999272</v>
      </c>
      <c r="E8" s="8">
        <v>30</v>
      </c>
      <c r="F8" s="6">
        <f t="shared" ref="F8:F27" si="1">E8/D8</f>
        <v>7.3529411764707193</v>
      </c>
      <c r="G8" s="3"/>
      <c r="H8" s="3"/>
      <c r="I8" s="3" t="s">
        <v>19</v>
      </c>
    </row>
    <row r="9" spans="2:15" x14ac:dyDescent="0.25">
      <c r="B9" s="7" t="s">
        <v>27</v>
      </c>
      <c r="C9" s="3">
        <v>6313</v>
      </c>
      <c r="D9" s="3">
        <f t="shared" si="0"/>
        <v>3</v>
      </c>
      <c r="E9" s="8">
        <v>30</v>
      </c>
      <c r="F9" s="6">
        <f t="shared" si="1"/>
        <v>10</v>
      </c>
      <c r="G9" s="3"/>
      <c r="H9" s="3"/>
      <c r="I9" s="3" t="s">
        <v>19</v>
      </c>
      <c r="O9" s="1">
        <f>SUM(D3:D100)</f>
        <v>384.80000000000052</v>
      </c>
    </row>
    <row r="10" spans="2:15" x14ac:dyDescent="0.25">
      <c r="B10" s="7" t="s">
        <v>29</v>
      </c>
      <c r="C10" s="3">
        <v>6321.7</v>
      </c>
      <c r="D10" s="6">
        <f t="shared" si="0"/>
        <v>8.6999999999998181</v>
      </c>
      <c r="E10" s="6">
        <v>71.5</v>
      </c>
      <c r="F10" s="6">
        <f t="shared" si="1"/>
        <v>8.2183908045978722</v>
      </c>
      <c r="G10" s="3"/>
      <c r="H10" s="3"/>
      <c r="I10" s="3"/>
      <c r="O10" s="12"/>
    </row>
    <row r="11" spans="2:15" x14ac:dyDescent="0.25">
      <c r="B11" s="7" t="s">
        <v>88</v>
      </c>
      <c r="C11" s="3">
        <v>6335.5</v>
      </c>
      <c r="D11" s="6">
        <f t="shared" si="0"/>
        <v>13.800000000000182</v>
      </c>
      <c r="E11" s="9">
        <v>30</v>
      </c>
      <c r="F11" s="6">
        <f t="shared" si="1"/>
        <v>2.1739130434782323</v>
      </c>
      <c r="G11" s="3"/>
      <c r="H11" s="3"/>
      <c r="I11" s="3" t="s">
        <v>19</v>
      </c>
    </row>
    <row r="12" spans="2:15" x14ac:dyDescent="0.25">
      <c r="B12" s="7" t="s">
        <v>44</v>
      </c>
      <c r="C12" s="3">
        <v>6343.8</v>
      </c>
      <c r="D12" s="6">
        <f t="shared" si="0"/>
        <v>8.3000000000001819</v>
      </c>
      <c r="E12" s="9">
        <v>20</v>
      </c>
      <c r="F12" s="6">
        <f t="shared" si="1"/>
        <v>2.4096385542168148</v>
      </c>
      <c r="G12" s="3"/>
      <c r="H12" s="3"/>
      <c r="I12" s="3" t="s">
        <v>19</v>
      </c>
    </row>
    <row r="13" spans="2:15" x14ac:dyDescent="0.25">
      <c r="B13" s="7" t="s">
        <v>89</v>
      </c>
      <c r="C13" s="3">
        <v>6351.5</v>
      </c>
      <c r="D13" s="6">
        <f t="shared" si="0"/>
        <v>7.6999999999998181</v>
      </c>
      <c r="E13" s="9">
        <v>20</v>
      </c>
      <c r="F13" s="6">
        <f t="shared" si="1"/>
        <v>2.5974025974026587</v>
      </c>
      <c r="G13" s="3"/>
      <c r="H13" s="3"/>
      <c r="I13" s="3" t="s">
        <v>19</v>
      </c>
    </row>
    <row r="14" spans="2:15" x14ac:dyDescent="0.25">
      <c r="B14" s="7" t="s">
        <v>90</v>
      </c>
      <c r="C14" s="6">
        <v>6367.2</v>
      </c>
      <c r="D14" s="6">
        <f t="shared" si="0"/>
        <v>15.699999999999818</v>
      </c>
      <c r="E14" s="9">
        <v>39.4</v>
      </c>
      <c r="F14" s="6">
        <f t="shared" si="1"/>
        <v>2.5095541401274177</v>
      </c>
      <c r="G14" s="3"/>
      <c r="H14" s="3"/>
      <c r="I14" s="3"/>
    </row>
    <row r="15" spans="2:15" x14ac:dyDescent="0.25">
      <c r="B15" s="7" t="s">
        <v>91</v>
      </c>
      <c r="C15" s="6">
        <v>6376.7</v>
      </c>
      <c r="D15" s="6">
        <f t="shared" si="0"/>
        <v>9.5</v>
      </c>
      <c r="E15" s="9">
        <v>20</v>
      </c>
      <c r="F15" s="6">
        <f t="shared" si="1"/>
        <v>2.1052631578947367</v>
      </c>
      <c r="G15" s="3"/>
      <c r="H15" s="3"/>
      <c r="I15" s="3" t="s">
        <v>19</v>
      </c>
    </row>
    <row r="16" spans="2:15" x14ac:dyDescent="0.25">
      <c r="B16" s="7" t="s">
        <v>92</v>
      </c>
      <c r="C16" s="6">
        <v>6383.77</v>
      </c>
      <c r="D16" s="6">
        <f t="shared" si="0"/>
        <v>7.0700000000006185</v>
      </c>
      <c r="E16" s="9">
        <v>20</v>
      </c>
      <c r="F16" s="6">
        <f t="shared" si="1"/>
        <v>2.8288543140025815</v>
      </c>
      <c r="G16" s="3"/>
      <c r="H16" s="3"/>
      <c r="I16" s="3" t="s">
        <v>19</v>
      </c>
    </row>
    <row r="17" spans="2:10" x14ac:dyDescent="0.25">
      <c r="B17" s="7" t="s">
        <v>32</v>
      </c>
      <c r="C17" s="6">
        <v>6389.19</v>
      </c>
      <c r="D17" s="6">
        <f t="shared" si="0"/>
        <v>5.4199999999991633</v>
      </c>
      <c r="E17" s="9">
        <v>20</v>
      </c>
      <c r="F17" s="6">
        <f t="shared" si="1"/>
        <v>3.6900369003695732</v>
      </c>
      <c r="G17" s="3"/>
      <c r="H17" s="3"/>
      <c r="I17" s="3" t="s">
        <v>19</v>
      </c>
    </row>
    <row r="18" spans="2:10" x14ac:dyDescent="0.25">
      <c r="B18" s="7" t="s">
        <v>33</v>
      </c>
      <c r="C18" s="6">
        <v>6393.89</v>
      </c>
      <c r="D18" s="6">
        <f t="shared" si="0"/>
        <v>4.7000000000007276</v>
      </c>
      <c r="E18" s="9">
        <v>20</v>
      </c>
      <c r="F18" s="6">
        <f t="shared" si="1"/>
        <v>4.2553191489355111</v>
      </c>
      <c r="G18" s="3"/>
      <c r="H18" s="3"/>
      <c r="I18" s="3" t="s">
        <v>19</v>
      </c>
    </row>
    <row r="19" spans="2:10" x14ac:dyDescent="0.25">
      <c r="B19" s="7" t="s">
        <v>93</v>
      </c>
      <c r="C19" s="6">
        <v>6397.42</v>
      </c>
      <c r="D19" s="6">
        <f t="shared" si="0"/>
        <v>3.5299999999997453</v>
      </c>
      <c r="E19" s="9">
        <v>39.700000000000003</v>
      </c>
      <c r="F19" s="6">
        <f t="shared" si="1"/>
        <v>11.246458923513559</v>
      </c>
      <c r="G19" s="3"/>
      <c r="H19" s="3"/>
      <c r="I19" s="3"/>
      <c r="J19" s="1">
        <v>75.08</v>
      </c>
    </row>
    <row r="20" spans="2:10" x14ac:dyDescent="0.25">
      <c r="B20" s="7" t="s">
        <v>34</v>
      </c>
      <c r="C20" s="6">
        <v>6408.72</v>
      </c>
      <c r="D20" s="6">
        <f t="shared" si="0"/>
        <v>11.300000000000182</v>
      </c>
      <c r="E20" s="9">
        <v>30</v>
      </c>
      <c r="F20" s="6">
        <f t="shared" si="1"/>
        <v>2.6548672566371252</v>
      </c>
      <c r="G20" s="3"/>
      <c r="H20" s="3"/>
      <c r="I20" s="3" t="s">
        <v>19</v>
      </c>
      <c r="J20" s="1">
        <v>239.1</v>
      </c>
    </row>
    <row r="21" spans="2:10" x14ac:dyDescent="0.25">
      <c r="B21" s="7" t="s">
        <v>94</v>
      </c>
      <c r="C21" s="6">
        <v>6419.47</v>
      </c>
      <c r="D21" s="6">
        <f t="shared" si="0"/>
        <v>10.75</v>
      </c>
      <c r="E21" s="9">
        <v>30</v>
      </c>
      <c r="F21" s="6">
        <f t="shared" si="1"/>
        <v>2.7906976744186047</v>
      </c>
      <c r="G21" s="3"/>
      <c r="H21" s="3"/>
      <c r="I21" s="3" t="s">
        <v>19</v>
      </c>
    </row>
    <row r="22" spans="2:10" x14ac:dyDescent="0.25">
      <c r="B22" s="2" t="s">
        <v>36</v>
      </c>
      <c r="C22" s="6">
        <v>6426.58</v>
      </c>
      <c r="D22" s="6">
        <f t="shared" si="0"/>
        <v>7.1099999999996726</v>
      </c>
      <c r="E22" s="9">
        <v>20</v>
      </c>
      <c r="F22" s="6">
        <f t="shared" si="1"/>
        <v>2.812939521800411</v>
      </c>
      <c r="G22" s="3"/>
      <c r="H22" s="3"/>
      <c r="I22" s="3" t="s">
        <v>19</v>
      </c>
      <c r="J22" s="1">
        <f>J20/J19</f>
        <v>3.1846030900372937</v>
      </c>
    </row>
    <row r="23" spans="2:10" x14ac:dyDescent="0.25">
      <c r="B23" s="2" t="s">
        <v>95</v>
      </c>
      <c r="C23" s="6">
        <v>6434.3</v>
      </c>
      <c r="D23" s="6">
        <f t="shared" si="0"/>
        <v>7.7200000000002547</v>
      </c>
      <c r="E23" s="9">
        <v>69.8</v>
      </c>
      <c r="F23" s="6">
        <f t="shared" si="1"/>
        <v>9.0414507772017743</v>
      </c>
      <c r="G23" s="3"/>
      <c r="H23" s="3"/>
      <c r="I23" s="3"/>
    </row>
    <row r="24" spans="2:10" x14ac:dyDescent="0.25">
      <c r="B24" s="2" t="s">
        <v>96</v>
      </c>
      <c r="C24" s="6">
        <v>6453.01</v>
      </c>
      <c r="D24" s="6">
        <f>C24-C23</f>
        <v>18.710000000000036</v>
      </c>
      <c r="E24" s="9">
        <v>50</v>
      </c>
      <c r="F24" s="6">
        <f t="shared" si="1"/>
        <v>2.6723677177979637</v>
      </c>
      <c r="G24" s="3"/>
      <c r="H24" s="3"/>
      <c r="I24" s="3" t="s">
        <v>19</v>
      </c>
    </row>
    <row r="25" spans="2:10" x14ac:dyDescent="0.25">
      <c r="B25" s="2" t="s">
        <v>71</v>
      </c>
      <c r="C25" s="6">
        <v>6474.01</v>
      </c>
      <c r="D25" s="6">
        <f>C25-C24</f>
        <v>21</v>
      </c>
      <c r="E25" s="9">
        <v>35</v>
      </c>
      <c r="F25" s="6">
        <f t="shared" si="1"/>
        <v>1.6666666666666667</v>
      </c>
      <c r="G25" s="3"/>
      <c r="H25" s="3"/>
      <c r="I25" s="3" t="s">
        <v>19</v>
      </c>
    </row>
    <row r="26" spans="2:10" x14ac:dyDescent="0.25">
      <c r="B26" s="2" t="s">
        <v>97</v>
      </c>
      <c r="C26" s="6">
        <v>6481.01</v>
      </c>
      <c r="D26" s="6">
        <f>C26-C25</f>
        <v>7</v>
      </c>
      <c r="E26" s="9">
        <v>30</v>
      </c>
      <c r="F26" s="6">
        <f t="shared" si="1"/>
        <v>4.2857142857142856</v>
      </c>
      <c r="G26" s="3"/>
      <c r="H26" s="3"/>
      <c r="I26" s="3" t="s">
        <v>19</v>
      </c>
    </row>
    <row r="27" spans="2:10" x14ac:dyDescent="0.25">
      <c r="B27" s="2" t="s">
        <v>98</v>
      </c>
      <c r="C27" s="6">
        <v>6487.8</v>
      </c>
      <c r="D27" s="6">
        <f>C27-C26</f>
        <v>6.7899999999999636</v>
      </c>
      <c r="E27" s="9">
        <v>67.7</v>
      </c>
      <c r="F27" s="6">
        <f t="shared" si="1"/>
        <v>9.9705449189985806</v>
      </c>
      <c r="G27" s="3"/>
      <c r="H27" s="3"/>
      <c r="I27" s="3"/>
    </row>
    <row r="28" spans="2:10" x14ac:dyDescent="0.25">
      <c r="B28" s="2"/>
      <c r="C28" s="6"/>
      <c r="D28" s="6"/>
      <c r="E28" s="9"/>
      <c r="F28" s="6"/>
      <c r="G28" s="3"/>
      <c r="H28" s="3"/>
      <c r="I28" s="3"/>
    </row>
    <row r="29" spans="2:10" x14ac:dyDescent="0.25">
      <c r="B29" s="2"/>
      <c r="C29" s="6"/>
      <c r="D29" s="6"/>
      <c r="E29" s="9"/>
      <c r="F29" s="6"/>
      <c r="G29" s="3"/>
      <c r="H29" s="3"/>
      <c r="I29" s="3"/>
    </row>
    <row r="30" spans="2:10" x14ac:dyDescent="0.25">
      <c r="B30" s="2"/>
      <c r="C30" s="3"/>
      <c r="D30" s="3"/>
      <c r="E30" s="8"/>
      <c r="F30" s="6"/>
      <c r="G30" s="3"/>
      <c r="H30" s="3"/>
      <c r="I30" s="3"/>
    </row>
    <row r="31" spans="2:10" x14ac:dyDescent="0.25">
      <c r="B31" s="2"/>
      <c r="C31" s="3"/>
      <c r="D31" s="3"/>
      <c r="E31" s="8"/>
      <c r="F31" s="6"/>
      <c r="G31" s="3"/>
      <c r="H31" s="3"/>
      <c r="I31" s="3"/>
    </row>
    <row r="32" spans="2:10" x14ac:dyDescent="0.25">
      <c r="B32" s="2"/>
      <c r="C32" s="3"/>
      <c r="D32" s="3"/>
      <c r="E32" s="8"/>
      <c r="F32" s="6"/>
      <c r="G32" s="3"/>
      <c r="H32" s="3"/>
      <c r="I32" s="3"/>
    </row>
    <row r="33" spans="2:9" x14ac:dyDescent="0.25">
      <c r="B33" s="2"/>
      <c r="C33" s="3"/>
      <c r="D33" s="3"/>
      <c r="E33" s="8"/>
      <c r="F33" s="6"/>
      <c r="G33" s="3"/>
      <c r="H33" s="3"/>
      <c r="I33" s="3"/>
    </row>
    <row r="34" spans="2:9" x14ac:dyDescent="0.25">
      <c r="B34" s="2"/>
      <c r="C34" s="3"/>
      <c r="D34" s="3"/>
      <c r="E34" s="8"/>
      <c r="F34" s="6"/>
      <c r="G34" s="3"/>
      <c r="H34" s="3"/>
      <c r="I34" s="3"/>
    </row>
    <row r="35" spans="2:9" x14ac:dyDescent="0.25">
      <c r="B35" s="2"/>
      <c r="C35" s="3"/>
      <c r="D35" s="3"/>
      <c r="E35" s="8"/>
      <c r="F35" s="6"/>
      <c r="G35" s="3"/>
      <c r="H35" s="3"/>
      <c r="I35" s="3"/>
    </row>
    <row r="36" spans="2:9" x14ac:dyDescent="0.25">
      <c r="B36" s="2"/>
      <c r="C36" s="3"/>
      <c r="D36" s="3"/>
      <c r="E36" s="8"/>
      <c r="F36" s="6"/>
      <c r="G36" s="3"/>
      <c r="H36" s="3"/>
      <c r="I36" s="3"/>
    </row>
    <row r="37" spans="2:9" x14ac:dyDescent="0.25">
      <c r="B37" s="2"/>
      <c r="C37" s="3"/>
      <c r="D37" s="3"/>
      <c r="E37" s="8"/>
      <c r="F37" s="6"/>
      <c r="G37" s="3"/>
      <c r="H37" s="3"/>
      <c r="I37" s="3"/>
    </row>
    <row r="38" spans="2:9" x14ac:dyDescent="0.25">
      <c r="B38" s="2"/>
      <c r="C38" s="3"/>
      <c r="D38" s="3"/>
      <c r="E38" s="8"/>
      <c r="F38" s="6"/>
      <c r="G38" s="3"/>
      <c r="H38" s="3"/>
      <c r="I38" s="3"/>
    </row>
    <row r="39" spans="2:9" x14ac:dyDescent="0.25">
      <c r="B39" s="2"/>
      <c r="C39" s="3"/>
      <c r="D39" s="3"/>
      <c r="E39" s="8"/>
      <c r="F39" s="6"/>
      <c r="G39" s="3"/>
      <c r="H39" s="3"/>
      <c r="I39" s="3"/>
    </row>
    <row r="40" spans="2:9" x14ac:dyDescent="0.25">
      <c r="B40" s="2"/>
      <c r="C40" s="3"/>
      <c r="D40" s="3"/>
      <c r="E40" s="8"/>
      <c r="F40" s="6"/>
      <c r="G40" s="3"/>
      <c r="H40" s="3"/>
      <c r="I40" s="3"/>
    </row>
    <row r="41" spans="2:9" x14ac:dyDescent="0.25">
      <c r="B41" s="2"/>
      <c r="C41" s="3"/>
      <c r="D41" s="3"/>
      <c r="E41" s="8"/>
      <c r="F41" s="6"/>
      <c r="G41" s="3"/>
      <c r="H41" s="3"/>
      <c r="I41" s="3"/>
    </row>
    <row r="42" spans="2:9" x14ac:dyDescent="0.25">
      <c r="B42" s="2"/>
      <c r="C42" s="3"/>
      <c r="D42" s="3"/>
      <c r="E42" s="8"/>
      <c r="F42" s="6"/>
      <c r="G42" s="3"/>
      <c r="H42" s="3"/>
      <c r="I42" s="3"/>
    </row>
    <row r="43" spans="2:9" x14ac:dyDescent="0.25">
      <c r="B43" s="2"/>
      <c r="C43" s="3"/>
      <c r="D43" s="3"/>
      <c r="E43" s="8"/>
      <c r="F43" s="6"/>
      <c r="G43" s="3"/>
      <c r="H43" s="3"/>
      <c r="I43" s="3"/>
    </row>
    <row r="44" spans="2:9" x14ac:dyDescent="0.25">
      <c r="B44" s="2"/>
      <c r="C44" s="3"/>
      <c r="D44" s="3"/>
      <c r="E44" s="8"/>
      <c r="F44" s="6"/>
      <c r="G44" s="3"/>
      <c r="H44" s="3"/>
      <c r="I44" s="3"/>
    </row>
    <row r="45" spans="2:9" x14ac:dyDescent="0.25">
      <c r="B45" s="2"/>
      <c r="C45" s="3"/>
      <c r="D45" s="3"/>
      <c r="E45" s="8"/>
      <c r="F45" s="6"/>
      <c r="G45" s="3"/>
      <c r="H45" s="3"/>
      <c r="I45" s="3"/>
    </row>
    <row r="46" spans="2:9" x14ac:dyDescent="0.25">
      <c r="B46" s="2"/>
      <c r="C46" s="3"/>
      <c r="D46" s="3"/>
      <c r="E46" s="8"/>
      <c r="F46" s="6"/>
      <c r="G46" s="3"/>
      <c r="H46" s="3"/>
      <c r="I46" s="3"/>
    </row>
    <row r="47" spans="2:9" x14ac:dyDescent="0.25">
      <c r="B47" s="2"/>
      <c r="C47" s="3"/>
      <c r="D47" s="3"/>
      <c r="E47" s="8"/>
      <c r="F47" s="6"/>
      <c r="G47" s="3"/>
      <c r="H47" s="3"/>
      <c r="I47" s="3"/>
    </row>
    <row r="48" spans="2:9" x14ac:dyDescent="0.25">
      <c r="B48" s="2"/>
      <c r="C48" s="3"/>
      <c r="D48" s="3"/>
      <c r="E48" s="8"/>
      <c r="F48" s="6"/>
      <c r="G48" s="3"/>
      <c r="H48" s="3"/>
      <c r="I48" s="3"/>
    </row>
    <row r="49" spans="2:9" x14ac:dyDescent="0.25">
      <c r="B49" s="2"/>
      <c r="C49" s="3"/>
      <c r="D49" s="3"/>
      <c r="E49" s="8"/>
      <c r="F49" s="6"/>
      <c r="G49" s="3"/>
      <c r="H49" s="3"/>
      <c r="I49" s="3"/>
    </row>
    <row r="50" spans="2:9" x14ac:dyDescent="0.25">
      <c r="B50" s="2"/>
      <c r="C50" s="3"/>
      <c r="D50" s="3"/>
      <c r="E50" s="8"/>
      <c r="F50" s="6"/>
      <c r="G50" s="3"/>
      <c r="H50" s="3"/>
      <c r="I50" s="3"/>
    </row>
    <row r="51" spans="2:9" x14ac:dyDescent="0.25">
      <c r="B51" s="2"/>
      <c r="C51" s="3"/>
      <c r="D51" s="3"/>
      <c r="E51" s="8"/>
      <c r="F51" s="6"/>
      <c r="G51" s="3"/>
      <c r="H51" s="3"/>
      <c r="I51" s="3"/>
    </row>
    <row r="52" spans="2:9" x14ac:dyDescent="0.25">
      <c r="B52" s="2"/>
      <c r="C52" s="3"/>
      <c r="D52" s="3"/>
      <c r="E52" s="8"/>
      <c r="F52" s="6"/>
      <c r="G52" s="3"/>
      <c r="H52" s="3"/>
      <c r="I52" s="3"/>
    </row>
    <row r="53" spans="2:9" x14ac:dyDescent="0.25">
      <c r="B53" s="2"/>
      <c r="C53" s="3"/>
      <c r="D53" s="3"/>
      <c r="E53" s="8"/>
      <c r="F53" s="6"/>
      <c r="G53" s="3"/>
      <c r="H53" s="3"/>
      <c r="I53" s="3"/>
    </row>
    <row r="54" spans="2:9" x14ac:dyDescent="0.25">
      <c r="B54" s="2"/>
      <c r="C54" s="3"/>
      <c r="D54" s="3"/>
      <c r="E54" s="8"/>
      <c r="F54" s="6"/>
      <c r="G54" s="3"/>
      <c r="H54" s="3"/>
      <c r="I54" s="3"/>
    </row>
    <row r="55" spans="2:9" x14ac:dyDescent="0.25">
      <c r="B55" s="2"/>
      <c r="C55" s="3"/>
      <c r="D55" s="3"/>
      <c r="E55" s="8"/>
      <c r="F55" s="6"/>
      <c r="G55" s="3"/>
      <c r="H55" s="3"/>
      <c r="I55" s="3"/>
    </row>
    <row r="56" spans="2:9" x14ac:dyDescent="0.25">
      <c r="B56" s="2"/>
      <c r="C56" s="3"/>
      <c r="D56" s="3"/>
      <c r="E56" s="8"/>
      <c r="F56" s="6"/>
      <c r="G56" s="3"/>
      <c r="H56" s="3"/>
      <c r="I56" s="3"/>
    </row>
    <row r="57" spans="2:9" x14ac:dyDescent="0.25">
      <c r="B57" s="2"/>
      <c r="C57" s="3"/>
      <c r="D57" s="3"/>
      <c r="E57" s="8"/>
      <c r="F57" s="6"/>
      <c r="G57" s="3"/>
      <c r="H57" s="3"/>
      <c r="I57" s="3"/>
    </row>
    <row r="58" spans="2:9" x14ac:dyDescent="0.25">
      <c r="B58" s="2"/>
      <c r="C58" s="3"/>
      <c r="D58" s="3"/>
      <c r="E58" s="8"/>
      <c r="F58" s="6"/>
      <c r="G58" s="3"/>
      <c r="H58" s="3"/>
      <c r="I58" s="3"/>
    </row>
    <row r="59" spans="2:9" x14ac:dyDescent="0.25">
      <c r="B59" s="2"/>
      <c r="C59" s="3"/>
      <c r="D59" s="3"/>
      <c r="E59" s="8"/>
      <c r="F59" s="6"/>
      <c r="G59" s="3"/>
      <c r="H59" s="3"/>
      <c r="I59" s="3"/>
    </row>
    <row r="60" spans="2:9" x14ac:dyDescent="0.25">
      <c r="B60" s="2"/>
      <c r="C60" s="3"/>
      <c r="D60" s="3"/>
      <c r="E60" s="8"/>
      <c r="F60" s="6"/>
      <c r="G60" s="3"/>
      <c r="H60" s="3"/>
      <c r="I60" s="3"/>
    </row>
    <row r="61" spans="2:9" x14ac:dyDescent="0.25">
      <c r="B61" s="2"/>
      <c r="C61" s="3"/>
      <c r="D61" s="3"/>
      <c r="E61" s="8"/>
      <c r="F61" s="6"/>
      <c r="G61" s="3"/>
      <c r="H61" s="3"/>
      <c r="I61" s="3"/>
    </row>
    <row r="62" spans="2:9" x14ac:dyDescent="0.25">
      <c r="B62" s="2"/>
      <c r="C62" s="3"/>
      <c r="D62" s="3"/>
      <c r="E62" s="8"/>
      <c r="F62" s="6"/>
      <c r="G62" s="3"/>
      <c r="H62" s="3"/>
      <c r="I62" s="3"/>
    </row>
    <row r="63" spans="2:9" x14ac:dyDescent="0.25">
      <c r="B63" s="2"/>
      <c r="C63" s="3"/>
      <c r="D63" s="3"/>
      <c r="E63" s="8"/>
      <c r="F63" s="6"/>
      <c r="G63" s="3"/>
      <c r="H63" s="3"/>
      <c r="I63" s="3"/>
    </row>
    <row r="64" spans="2:9" x14ac:dyDescent="0.25">
      <c r="B64" s="2"/>
      <c r="C64" s="3"/>
      <c r="D64" s="3"/>
      <c r="E64" s="8"/>
      <c r="F64" s="6"/>
      <c r="G64" s="3"/>
      <c r="H64" s="3"/>
      <c r="I64" s="3"/>
    </row>
    <row r="65" spans="2:9" x14ac:dyDescent="0.25">
      <c r="B65" s="2"/>
      <c r="C65" s="3"/>
      <c r="D65" s="3"/>
      <c r="E65" s="8"/>
      <c r="F65" s="6"/>
      <c r="G65" s="3"/>
      <c r="H65" s="3"/>
      <c r="I65" s="3"/>
    </row>
    <row r="66" spans="2:9" x14ac:dyDescent="0.25">
      <c r="B66" s="2"/>
      <c r="C66" s="3"/>
      <c r="D66" s="3"/>
      <c r="E66" s="8"/>
      <c r="F66" s="6"/>
      <c r="G66" s="3"/>
      <c r="H66" s="3"/>
      <c r="I66" s="3"/>
    </row>
    <row r="67" spans="2:9" x14ac:dyDescent="0.25">
      <c r="B67" s="2"/>
      <c r="C67" s="3"/>
      <c r="D67" s="3"/>
      <c r="E67" s="8"/>
      <c r="F67" s="6"/>
      <c r="G67" s="3"/>
      <c r="H67" s="3"/>
      <c r="I67" s="3"/>
    </row>
    <row r="68" spans="2:9" x14ac:dyDescent="0.25">
      <c r="B68" s="2"/>
      <c r="C68" s="3"/>
      <c r="D68" s="3"/>
      <c r="E68" s="8"/>
      <c r="F68" s="6"/>
      <c r="G68" s="3"/>
      <c r="H68" s="3"/>
      <c r="I68" s="3"/>
    </row>
    <row r="69" spans="2:9" x14ac:dyDescent="0.25">
      <c r="B69" s="2"/>
      <c r="C69" s="3"/>
      <c r="D69" s="3"/>
      <c r="E69" s="8"/>
      <c r="F69" s="6"/>
      <c r="G69" s="3"/>
      <c r="H69" s="3"/>
      <c r="I69" s="3"/>
    </row>
    <row r="70" spans="2:9" x14ac:dyDescent="0.25">
      <c r="B70" s="2"/>
      <c r="C70" s="3"/>
      <c r="D70" s="3"/>
      <c r="E70" s="8"/>
      <c r="F70" s="6"/>
      <c r="G70" s="3"/>
      <c r="H70" s="3"/>
      <c r="I70" s="3"/>
    </row>
    <row r="71" spans="2:9" x14ac:dyDescent="0.25">
      <c r="B71" s="2"/>
      <c r="C71" s="3"/>
      <c r="D71" s="3"/>
      <c r="E71" s="8"/>
      <c r="F71" s="6"/>
      <c r="G71" s="3"/>
      <c r="H71" s="3"/>
      <c r="I71" s="3"/>
    </row>
    <row r="72" spans="2:9" x14ac:dyDescent="0.25">
      <c r="B72" s="2"/>
      <c r="C72" s="3"/>
      <c r="D72" s="3"/>
      <c r="E72" s="8"/>
      <c r="F72" s="6"/>
      <c r="G72" s="3"/>
      <c r="H72" s="3"/>
      <c r="I72" s="3"/>
    </row>
    <row r="73" spans="2:9" x14ac:dyDescent="0.25">
      <c r="B73" s="2"/>
      <c r="C73" s="3"/>
      <c r="D73" s="3"/>
      <c r="E73" s="8"/>
      <c r="F73" s="6"/>
      <c r="G73" s="3"/>
      <c r="H73" s="3"/>
      <c r="I73" s="3"/>
    </row>
    <row r="74" spans="2:9" x14ac:dyDescent="0.25">
      <c r="B74" s="2"/>
      <c r="C74" s="3"/>
      <c r="D74" s="3"/>
      <c r="E74" s="8"/>
      <c r="F74" s="6"/>
      <c r="G74" s="3"/>
      <c r="H74" s="3"/>
      <c r="I74" s="3"/>
    </row>
    <row r="75" spans="2:9" x14ac:dyDescent="0.25">
      <c r="B75" s="2"/>
      <c r="C75" s="3"/>
      <c r="D75" s="3"/>
      <c r="E75" s="8"/>
      <c r="F75" s="6"/>
      <c r="G75" s="3"/>
      <c r="H75" s="3"/>
      <c r="I75" s="3"/>
    </row>
    <row r="76" spans="2:9" x14ac:dyDescent="0.25">
      <c r="B76" s="2"/>
      <c r="C76" s="3"/>
      <c r="D76" s="3"/>
      <c r="E76" s="8"/>
      <c r="F76" s="6"/>
      <c r="G76" s="3"/>
      <c r="H76" s="3"/>
      <c r="I76" s="3"/>
    </row>
    <row r="77" spans="2:9" x14ac:dyDescent="0.25">
      <c r="B77" s="2"/>
      <c r="C77" s="3"/>
      <c r="D77" s="3"/>
      <c r="E77" s="8"/>
      <c r="F77" s="6"/>
      <c r="G77" s="3"/>
      <c r="H77" s="3"/>
      <c r="I77" s="3"/>
    </row>
    <row r="78" spans="2:9" x14ac:dyDescent="0.25">
      <c r="B78" s="2"/>
      <c r="C78" s="3"/>
      <c r="D78" s="3"/>
      <c r="E78" s="8"/>
      <c r="F78" s="6"/>
      <c r="G78" s="3"/>
      <c r="H78" s="3"/>
      <c r="I78" s="3"/>
    </row>
    <row r="79" spans="2:9" x14ac:dyDescent="0.25">
      <c r="B79" s="2"/>
      <c r="C79" s="3"/>
      <c r="D79" s="3"/>
      <c r="E79" s="8"/>
      <c r="F79" s="6"/>
      <c r="G79" s="3"/>
      <c r="H79" s="3"/>
      <c r="I79" s="3"/>
    </row>
    <row r="80" spans="2:9" x14ac:dyDescent="0.25">
      <c r="B80" s="2"/>
      <c r="C80" s="3"/>
      <c r="D80" s="3"/>
      <c r="E80" s="8"/>
      <c r="F80" s="6"/>
      <c r="G80" s="3"/>
      <c r="H80" s="3"/>
      <c r="I80" s="3"/>
    </row>
    <row r="81" spans="2:9" x14ac:dyDescent="0.25">
      <c r="B81" s="2"/>
      <c r="C81" s="3"/>
      <c r="D81" s="3"/>
      <c r="E81" s="8"/>
      <c r="F81" s="6"/>
      <c r="G81" s="3"/>
      <c r="H81" s="3"/>
      <c r="I81" s="3"/>
    </row>
    <row r="82" spans="2:9" x14ac:dyDescent="0.25">
      <c r="B82" s="2"/>
      <c r="C82" s="3"/>
      <c r="D82" s="3"/>
      <c r="E82" s="8"/>
      <c r="F82" s="6"/>
      <c r="G82" s="3"/>
      <c r="H82" s="3"/>
      <c r="I82" s="3"/>
    </row>
    <row r="83" spans="2:9" x14ac:dyDescent="0.25">
      <c r="B83" s="2"/>
      <c r="C83" s="3"/>
      <c r="D83" s="3"/>
      <c r="E83" s="8"/>
      <c r="F83" s="6"/>
      <c r="G83" s="3"/>
      <c r="H83" s="3"/>
      <c r="I83" s="3"/>
    </row>
    <row r="84" spans="2:9" x14ac:dyDescent="0.25">
      <c r="B84" s="2"/>
      <c r="C84" s="3"/>
      <c r="D84" s="3"/>
      <c r="E84" s="8"/>
      <c r="F84" s="6"/>
      <c r="G84" s="3"/>
      <c r="H84" s="3"/>
      <c r="I84" s="3"/>
    </row>
    <row r="85" spans="2:9" x14ac:dyDescent="0.25">
      <c r="B85" s="2"/>
      <c r="C85" s="3"/>
      <c r="D85" s="3"/>
      <c r="E85" s="8"/>
      <c r="F85" s="6"/>
      <c r="G85" s="3"/>
      <c r="H85" s="3"/>
      <c r="I85" s="3"/>
    </row>
    <row r="86" spans="2:9" x14ac:dyDescent="0.25">
      <c r="B86" s="2"/>
      <c r="C86" s="3"/>
      <c r="D86" s="3"/>
      <c r="E86" s="8"/>
      <c r="F86" s="6"/>
      <c r="G86" s="3"/>
      <c r="H86" s="3"/>
      <c r="I86" s="3"/>
    </row>
    <row r="87" spans="2:9" x14ac:dyDescent="0.25">
      <c r="B87" s="2"/>
      <c r="C87" s="3"/>
      <c r="D87" s="3"/>
      <c r="E87" s="8"/>
      <c r="F87" s="6"/>
      <c r="G87" s="3"/>
      <c r="H87" s="3"/>
      <c r="I87" s="3"/>
    </row>
    <row r="88" spans="2:9" x14ac:dyDescent="0.25">
      <c r="B88" s="2"/>
      <c r="C88" s="3"/>
      <c r="D88" s="3"/>
      <c r="E88" s="8"/>
      <c r="F88" s="6"/>
      <c r="G88" s="3"/>
      <c r="H88" s="3"/>
      <c r="I88" s="3"/>
    </row>
    <row r="89" spans="2:9" x14ac:dyDescent="0.25">
      <c r="B89" s="2"/>
      <c r="C89" s="3"/>
      <c r="D89" s="3"/>
      <c r="E89" s="8"/>
      <c r="F89" s="6"/>
      <c r="G89" s="3"/>
      <c r="H89" s="3"/>
      <c r="I89" s="3"/>
    </row>
    <row r="90" spans="2:9" x14ac:dyDescent="0.25">
      <c r="B90" s="2"/>
      <c r="C90" s="3"/>
      <c r="D90" s="3"/>
      <c r="E90" s="8"/>
      <c r="F90" s="6"/>
      <c r="G90" s="3"/>
      <c r="H90" s="3"/>
      <c r="I90" s="3"/>
    </row>
    <row r="91" spans="2:9" x14ac:dyDescent="0.25">
      <c r="B91" s="2"/>
      <c r="C91" s="3"/>
      <c r="D91" s="3"/>
      <c r="E91" s="8"/>
      <c r="F91" s="6"/>
      <c r="G91" s="3"/>
      <c r="H91" s="3"/>
      <c r="I91" s="3"/>
    </row>
    <row r="92" spans="2:9" x14ac:dyDescent="0.25">
      <c r="B92" s="2"/>
      <c r="C92" s="3"/>
      <c r="D92" s="3"/>
      <c r="E92" s="8"/>
      <c r="F92" s="6"/>
      <c r="G92" s="3"/>
      <c r="H92" s="3"/>
      <c r="I92" s="3"/>
    </row>
    <row r="93" spans="2:9" x14ac:dyDescent="0.25">
      <c r="B93" s="2"/>
      <c r="C93" s="3"/>
      <c r="D93" s="3"/>
      <c r="E93" s="8"/>
      <c r="F93" s="6"/>
      <c r="G93" s="3"/>
      <c r="H93" s="3"/>
      <c r="I93" s="3"/>
    </row>
    <row r="94" spans="2:9" x14ac:dyDescent="0.25">
      <c r="B94" s="2"/>
      <c r="C94" s="3"/>
      <c r="D94" s="3"/>
      <c r="E94" s="8"/>
      <c r="F94" s="6"/>
      <c r="G94" s="3"/>
      <c r="H94" s="3"/>
      <c r="I94" s="3"/>
    </row>
    <row r="95" spans="2:9" x14ac:dyDescent="0.25">
      <c r="B95" s="2"/>
      <c r="C95" s="3"/>
      <c r="D95" s="3"/>
      <c r="E95" s="8"/>
      <c r="F95" s="6"/>
      <c r="G95" s="3"/>
      <c r="H95" s="3"/>
      <c r="I95" s="3"/>
    </row>
    <row r="96" spans="2:9" x14ac:dyDescent="0.25">
      <c r="B96" s="2"/>
      <c r="C96" s="3"/>
      <c r="D96" s="3"/>
      <c r="E96" s="8"/>
      <c r="F96" s="6"/>
      <c r="G96" s="3"/>
      <c r="H96" s="3"/>
      <c r="I96" s="3"/>
    </row>
    <row r="97" spans="2:9" x14ac:dyDescent="0.25">
      <c r="B97" s="2"/>
      <c r="C97" s="3"/>
      <c r="D97" s="3"/>
      <c r="E97" s="8"/>
      <c r="F97" s="6"/>
      <c r="G97" s="3"/>
      <c r="H97" s="3"/>
      <c r="I97" s="3"/>
    </row>
    <row r="98" spans="2:9" x14ac:dyDescent="0.25">
      <c r="B98" s="2"/>
      <c r="C98" s="3"/>
      <c r="D98" s="3"/>
      <c r="E98" s="8"/>
      <c r="F98" s="6"/>
      <c r="G98" s="3"/>
      <c r="H98" s="3"/>
      <c r="I98" s="3"/>
    </row>
    <row r="99" spans="2:9" x14ac:dyDescent="0.25">
      <c r="B99" s="2"/>
      <c r="C99" s="3"/>
      <c r="D99" s="3"/>
      <c r="E99" s="8"/>
      <c r="F99" s="6"/>
      <c r="G99" s="3"/>
      <c r="H99" s="3"/>
      <c r="I99" s="3"/>
    </row>
    <row r="100" spans="2:9" x14ac:dyDescent="0.25">
      <c r="B100" s="2"/>
      <c r="C100" s="3"/>
      <c r="D100" s="3"/>
      <c r="E100" s="8"/>
      <c r="F100" s="6"/>
      <c r="G100" s="3"/>
      <c r="H100" s="3"/>
      <c r="I100" s="3"/>
    </row>
    <row r="101" spans="2:9" x14ac:dyDescent="0.25">
      <c r="B101" s="2"/>
      <c r="C101" s="6"/>
      <c r="D101" s="6"/>
      <c r="E101" s="8"/>
      <c r="F101" s="6"/>
      <c r="G101" s="3"/>
      <c r="H101" s="3"/>
      <c r="I101" s="3"/>
    </row>
  </sheetData>
  <mergeCells count="1">
    <mergeCell ref="B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23A34-1E61-4566-B665-8CE91203FE1B}">
  <dimension ref="A1:O100"/>
  <sheetViews>
    <sheetView zoomScaleNormal="100" workbookViewId="0">
      <pane ySplit="1" topLeftCell="A2" activePane="bottomLeft" state="frozen"/>
      <selection pane="bottomLeft" activeCell="F3" sqref="F3:F18"/>
    </sheetView>
  </sheetViews>
  <sheetFormatPr defaultColWidth="12.5703125" defaultRowHeight="15.75" x14ac:dyDescent="0.25"/>
  <cols>
    <col min="1" max="1" width="12.5703125" style="11"/>
    <col min="2" max="2" width="12.5703125" style="1"/>
    <col min="3" max="3" width="19" style="1" customWidth="1"/>
    <col min="4" max="4" width="17.140625" style="1" customWidth="1"/>
    <col min="5" max="5" width="12.5703125" style="1"/>
    <col min="6" max="6" width="28.42578125" style="1" customWidth="1"/>
    <col min="7" max="7" width="12.5703125" style="1"/>
    <col min="8" max="8" width="15.85546875" style="1" customWidth="1"/>
    <col min="9" max="16384" width="12.5703125" style="1"/>
  </cols>
  <sheetData>
    <row r="1" spans="1:15" ht="30" customHeight="1" x14ac:dyDescent="0.25">
      <c r="A1" s="36" t="s">
        <v>40</v>
      </c>
      <c r="B1" s="36"/>
      <c r="C1" s="36"/>
      <c r="D1" s="36"/>
      <c r="E1" s="36"/>
      <c r="F1" s="36"/>
      <c r="G1" s="36"/>
      <c r="H1" s="36"/>
    </row>
    <row r="2" spans="1:15" s="16" customFormat="1" ht="18.75" x14ac:dyDescent="0.3">
      <c r="A2" s="13" t="s">
        <v>4</v>
      </c>
      <c r="B2" s="14" t="s">
        <v>5</v>
      </c>
      <c r="C2" s="14" t="s">
        <v>6</v>
      </c>
      <c r="D2" s="14" t="s">
        <v>7</v>
      </c>
      <c r="E2" s="15" t="s">
        <v>8</v>
      </c>
      <c r="F2" s="14" t="s">
        <v>9</v>
      </c>
      <c r="G2" s="14" t="s">
        <v>10</v>
      </c>
      <c r="H2" s="14" t="s">
        <v>11</v>
      </c>
    </row>
    <row r="3" spans="1:15" x14ac:dyDescent="0.25">
      <c r="A3" s="2" t="s">
        <v>41</v>
      </c>
      <c r="B3" s="3">
        <v>5095</v>
      </c>
      <c r="C3" s="3"/>
      <c r="D3" s="3">
        <v>52.5</v>
      </c>
      <c r="E3" s="3"/>
      <c r="F3" s="3"/>
      <c r="G3" s="3"/>
      <c r="H3" s="3"/>
    </row>
    <row r="4" spans="1:15" x14ac:dyDescent="0.25">
      <c r="A4" s="2" t="s">
        <v>14</v>
      </c>
      <c r="B4" s="3">
        <v>5130.8999999999996</v>
      </c>
      <c r="C4" s="3">
        <f t="shared" ref="C4:C13" si="0">B4-B3</f>
        <v>35.899999999999636</v>
      </c>
      <c r="D4" s="3">
        <v>73</v>
      </c>
      <c r="E4" s="6">
        <f>C4/D4</f>
        <v>0.49178082191780326</v>
      </c>
      <c r="F4" s="3"/>
      <c r="G4" s="3"/>
      <c r="H4" s="3"/>
    </row>
    <row r="5" spans="1:15" x14ac:dyDescent="0.25">
      <c r="A5" s="2" t="s">
        <v>42</v>
      </c>
      <c r="B5" s="6">
        <v>5151.13</v>
      </c>
      <c r="C5" s="6">
        <f t="shared" si="0"/>
        <v>20.230000000000473</v>
      </c>
      <c r="D5" s="6">
        <v>50.4</v>
      </c>
      <c r="E5" s="6">
        <f t="shared" ref="E5:E18" si="1">D5/C5</f>
        <v>2.4913494809687999</v>
      </c>
      <c r="F5" s="3"/>
      <c r="G5" s="3"/>
      <c r="H5" s="3"/>
    </row>
    <row r="6" spans="1:15" x14ac:dyDescent="0.25">
      <c r="A6" s="2" t="s">
        <v>23</v>
      </c>
      <c r="B6" s="6">
        <v>5186</v>
      </c>
      <c r="C6" s="6">
        <f t="shared" si="0"/>
        <v>34.869999999999891</v>
      </c>
      <c r="D6" s="6">
        <v>30</v>
      </c>
      <c r="E6" s="6">
        <f t="shared" si="1"/>
        <v>0.86033839977057913</v>
      </c>
      <c r="F6" s="3"/>
      <c r="G6" s="3"/>
      <c r="H6" s="3" t="s">
        <v>19</v>
      </c>
    </row>
    <row r="7" spans="1:15" x14ac:dyDescent="0.25">
      <c r="A7" s="2" t="s">
        <v>24</v>
      </c>
      <c r="B7" s="6">
        <v>5203</v>
      </c>
      <c r="C7" s="6">
        <f t="shared" si="0"/>
        <v>17</v>
      </c>
      <c r="D7" s="6">
        <v>25</v>
      </c>
      <c r="E7" s="6">
        <f t="shared" si="1"/>
        <v>1.4705882352941178</v>
      </c>
      <c r="F7" s="3"/>
      <c r="G7" s="3"/>
      <c r="H7" s="3" t="s">
        <v>19</v>
      </c>
      <c r="O7" s="1">
        <f>MAX(B3:B101)</f>
        <v>5450.1</v>
      </c>
    </row>
    <row r="8" spans="1:15" x14ac:dyDescent="0.25">
      <c r="A8" s="2" t="s">
        <v>43</v>
      </c>
      <c r="B8" s="6">
        <v>5223</v>
      </c>
      <c r="C8" s="6">
        <f t="shared" si="0"/>
        <v>20</v>
      </c>
      <c r="D8" s="6">
        <v>24</v>
      </c>
      <c r="E8" s="6">
        <f t="shared" si="1"/>
        <v>1.2</v>
      </c>
      <c r="F8" s="3"/>
      <c r="G8" s="3"/>
      <c r="H8" s="3" t="s">
        <v>19</v>
      </c>
    </row>
    <row r="9" spans="1:15" x14ac:dyDescent="0.25">
      <c r="A9" s="7" t="s">
        <v>44</v>
      </c>
      <c r="B9" s="3">
        <v>5234.6000000000004</v>
      </c>
      <c r="C9" s="6">
        <f t="shared" si="0"/>
        <v>11.600000000000364</v>
      </c>
      <c r="D9" s="3">
        <v>51.7</v>
      </c>
      <c r="E9" s="6">
        <f t="shared" si="1"/>
        <v>4.4568965517239985</v>
      </c>
      <c r="F9" s="3"/>
      <c r="G9" s="3"/>
      <c r="H9" s="3"/>
      <c r="O9" s="12">
        <f>SUM(C12:C100)</f>
        <v>173.80000000000018</v>
      </c>
    </row>
    <row r="10" spans="1:15" x14ac:dyDescent="0.25">
      <c r="A10" s="7" t="s">
        <v>45</v>
      </c>
      <c r="B10" s="3">
        <v>5251.1</v>
      </c>
      <c r="C10" s="3">
        <f t="shared" si="0"/>
        <v>16.5</v>
      </c>
      <c r="D10" s="3">
        <v>35.6</v>
      </c>
      <c r="E10" s="6">
        <f t="shared" si="1"/>
        <v>2.1575757575757577</v>
      </c>
      <c r="F10" s="3"/>
      <c r="G10" s="3"/>
      <c r="H10" s="3"/>
    </row>
    <row r="11" spans="1:15" x14ac:dyDescent="0.25">
      <c r="A11" s="7" t="s">
        <v>46</v>
      </c>
      <c r="B11" s="6">
        <v>5276.3</v>
      </c>
      <c r="C11" s="6">
        <f t="shared" si="0"/>
        <v>25.199999999999818</v>
      </c>
      <c r="D11" s="9">
        <v>69.3</v>
      </c>
      <c r="E11" s="6">
        <f t="shared" si="1"/>
        <v>2.7500000000000195</v>
      </c>
      <c r="F11" s="3"/>
      <c r="G11" s="3"/>
      <c r="H11" s="3"/>
    </row>
    <row r="12" spans="1:15" x14ac:dyDescent="0.25">
      <c r="A12" s="7" t="s">
        <v>47</v>
      </c>
      <c r="B12" s="6">
        <v>5304.4</v>
      </c>
      <c r="C12" s="6">
        <f t="shared" si="0"/>
        <v>28.099999999999454</v>
      </c>
      <c r="D12" s="9">
        <v>72.900000000000006</v>
      </c>
      <c r="E12" s="6">
        <f t="shared" si="1"/>
        <v>2.5943060498221144</v>
      </c>
      <c r="F12" s="3"/>
      <c r="G12" s="3"/>
      <c r="H12" s="3"/>
    </row>
    <row r="13" spans="1:15" x14ac:dyDescent="0.25">
      <c r="A13" s="7" t="s">
        <v>48</v>
      </c>
      <c r="B13" s="6">
        <v>5333.83</v>
      </c>
      <c r="C13" s="6">
        <f t="shared" si="0"/>
        <v>29.430000000000291</v>
      </c>
      <c r="D13" s="9">
        <v>75</v>
      </c>
      <c r="E13" s="6">
        <f t="shared" si="1"/>
        <v>2.548419979612615</v>
      </c>
      <c r="F13" s="3"/>
      <c r="G13" s="3"/>
      <c r="H13" s="3"/>
    </row>
    <row r="14" spans="1:15" x14ac:dyDescent="0.25">
      <c r="A14" s="7" t="s">
        <v>49</v>
      </c>
      <c r="B14" s="6">
        <v>5359.6</v>
      </c>
      <c r="C14" s="6">
        <f>B14-B13</f>
        <v>25.770000000000437</v>
      </c>
      <c r="D14" s="9">
        <v>38.9</v>
      </c>
      <c r="E14" s="6">
        <f t="shared" si="1"/>
        <v>1.5095071788901568</v>
      </c>
      <c r="F14" s="3"/>
      <c r="G14" s="3"/>
      <c r="H14" s="3"/>
    </row>
    <row r="15" spans="1:15" x14ac:dyDescent="0.25">
      <c r="A15" s="2" t="s">
        <v>50</v>
      </c>
      <c r="B15" s="6">
        <v>5382.9</v>
      </c>
      <c r="C15" s="6">
        <f>B15-B14</f>
        <v>23.299999999999272</v>
      </c>
      <c r="D15" s="9">
        <v>33.299999999999997</v>
      </c>
      <c r="E15" s="6">
        <f t="shared" si="1"/>
        <v>1.4291845493562676</v>
      </c>
      <c r="F15" s="3"/>
      <c r="G15" s="3"/>
      <c r="H15" s="3"/>
    </row>
    <row r="16" spans="1:15" x14ac:dyDescent="0.25">
      <c r="A16" s="2" t="s">
        <v>51</v>
      </c>
      <c r="B16" s="6">
        <v>5408</v>
      </c>
      <c r="C16" s="6">
        <f>B16-B15</f>
        <v>25.100000000000364</v>
      </c>
      <c r="D16" s="9">
        <v>61.2</v>
      </c>
      <c r="E16" s="6">
        <f t="shared" si="1"/>
        <v>2.4382470119521562</v>
      </c>
      <c r="F16" s="3"/>
      <c r="G16" s="3"/>
      <c r="H16" s="3"/>
    </row>
    <row r="17" spans="1:8" x14ac:dyDescent="0.25">
      <c r="A17" s="2" t="s">
        <v>52</v>
      </c>
      <c r="B17" s="6">
        <v>5432.2</v>
      </c>
      <c r="C17" s="6">
        <f>B17-B16</f>
        <v>24.199999999999818</v>
      </c>
      <c r="D17" s="9">
        <v>49.9</v>
      </c>
      <c r="E17" s="6">
        <f t="shared" si="1"/>
        <v>2.0619834710743956</v>
      </c>
      <c r="F17" s="3"/>
      <c r="G17" s="3"/>
      <c r="H17" s="3"/>
    </row>
    <row r="18" spans="1:8" x14ac:dyDescent="0.25">
      <c r="A18" s="2" t="s">
        <v>53</v>
      </c>
      <c r="B18" s="6">
        <v>5450.1</v>
      </c>
      <c r="C18" s="6">
        <f>B18-B17</f>
        <v>17.900000000000546</v>
      </c>
      <c r="D18" s="9">
        <v>29.5</v>
      </c>
      <c r="E18" s="6">
        <f t="shared" si="1"/>
        <v>1.64804469273738</v>
      </c>
      <c r="F18" s="3"/>
      <c r="G18" s="3"/>
      <c r="H18" s="3"/>
    </row>
    <row r="19" spans="1:8" x14ac:dyDescent="0.25">
      <c r="A19" s="2"/>
      <c r="B19" s="6"/>
      <c r="C19" s="6"/>
      <c r="D19" s="9"/>
      <c r="E19" s="6"/>
      <c r="F19" s="3"/>
      <c r="G19" s="3"/>
      <c r="H19" s="3"/>
    </row>
    <row r="20" spans="1:8" x14ac:dyDescent="0.25">
      <c r="A20" s="2"/>
      <c r="B20" s="3"/>
      <c r="C20" s="3"/>
      <c r="D20" s="8"/>
      <c r="E20" s="3"/>
      <c r="F20" s="3"/>
      <c r="G20" s="3"/>
      <c r="H20" s="3"/>
    </row>
    <row r="21" spans="1:8" x14ac:dyDescent="0.25">
      <c r="A21" s="2"/>
      <c r="B21" s="3"/>
      <c r="C21" s="3"/>
      <c r="D21" s="8"/>
      <c r="E21" s="3"/>
      <c r="F21" s="3"/>
      <c r="G21" s="3"/>
      <c r="H21" s="3"/>
    </row>
    <row r="22" spans="1:8" x14ac:dyDescent="0.25">
      <c r="A22" s="2"/>
      <c r="B22" s="3"/>
      <c r="C22" s="3"/>
      <c r="D22" s="8"/>
      <c r="E22" s="3"/>
      <c r="F22" s="3"/>
      <c r="G22" s="3"/>
      <c r="H22" s="3"/>
    </row>
    <row r="23" spans="1:8" x14ac:dyDescent="0.25">
      <c r="A23" s="2"/>
      <c r="B23" s="3"/>
      <c r="C23" s="3"/>
      <c r="D23" s="8"/>
      <c r="E23" s="3"/>
      <c r="F23" s="3"/>
      <c r="G23" s="3"/>
      <c r="H23" s="3"/>
    </row>
    <row r="24" spans="1:8" x14ac:dyDescent="0.25">
      <c r="A24" s="2"/>
      <c r="B24" s="3"/>
      <c r="C24" s="3"/>
      <c r="D24" s="8"/>
      <c r="E24" s="3"/>
      <c r="F24" s="3"/>
      <c r="G24" s="3"/>
      <c r="H24" s="3"/>
    </row>
    <row r="25" spans="1:8" x14ac:dyDescent="0.25">
      <c r="A25" s="2"/>
      <c r="B25" s="3"/>
      <c r="C25" s="3"/>
      <c r="D25" s="8"/>
      <c r="E25" s="3"/>
      <c r="F25" s="3"/>
      <c r="G25" s="3"/>
      <c r="H25" s="3"/>
    </row>
    <row r="26" spans="1:8" x14ac:dyDescent="0.25">
      <c r="A26" s="2"/>
      <c r="B26" s="3"/>
      <c r="C26" s="3"/>
      <c r="D26" s="8"/>
      <c r="E26" s="3"/>
      <c r="F26" s="3"/>
      <c r="G26" s="3"/>
      <c r="H26" s="3"/>
    </row>
    <row r="27" spans="1:8" x14ac:dyDescent="0.25">
      <c r="A27" s="2"/>
      <c r="B27" s="3"/>
      <c r="C27" s="3"/>
      <c r="D27" s="8"/>
      <c r="E27" s="3"/>
      <c r="F27" s="3"/>
      <c r="G27" s="3"/>
      <c r="H27" s="3"/>
    </row>
    <row r="28" spans="1:8" x14ac:dyDescent="0.25">
      <c r="A28" s="2"/>
      <c r="B28" s="3"/>
      <c r="C28" s="3"/>
      <c r="D28" s="8"/>
      <c r="E28" s="3"/>
      <c r="F28" s="3"/>
      <c r="G28" s="3"/>
      <c r="H28" s="3"/>
    </row>
    <row r="29" spans="1:8" x14ac:dyDescent="0.25">
      <c r="A29" s="2"/>
      <c r="B29" s="3"/>
      <c r="C29" s="3"/>
      <c r="D29" s="8"/>
      <c r="E29" s="3"/>
      <c r="F29" s="3"/>
      <c r="G29" s="3"/>
      <c r="H29" s="3"/>
    </row>
    <row r="30" spans="1:8" x14ac:dyDescent="0.25">
      <c r="A30" s="2"/>
      <c r="B30" s="3"/>
      <c r="C30" s="3"/>
      <c r="D30" s="8"/>
      <c r="E30" s="3"/>
      <c r="F30" s="3"/>
      <c r="G30" s="3"/>
      <c r="H30" s="3"/>
    </row>
    <row r="31" spans="1:8" x14ac:dyDescent="0.25">
      <c r="A31" s="2"/>
      <c r="B31" s="3"/>
      <c r="C31" s="3"/>
      <c r="D31" s="8"/>
      <c r="E31" s="3"/>
      <c r="F31" s="3"/>
      <c r="G31" s="3"/>
      <c r="H31" s="3"/>
    </row>
    <row r="32" spans="1:8" x14ac:dyDescent="0.25">
      <c r="A32" s="2"/>
      <c r="B32" s="3"/>
      <c r="C32" s="3"/>
      <c r="D32" s="8"/>
      <c r="E32" s="3"/>
      <c r="F32" s="3"/>
      <c r="G32" s="3"/>
      <c r="H32" s="3"/>
    </row>
    <row r="33" spans="1:8" x14ac:dyDescent="0.25">
      <c r="A33" s="2"/>
      <c r="B33" s="3"/>
      <c r="C33" s="3"/>
      <c r="D33" s="8"/>
      <c r="E33" s="3"/>
      <c r="F33" s="3"/>
      <c r="G33" s="3"/>
      <c r="H33" s="3"/>
    </row>
    <row r="34" spans="1:8" x14ac:dyDescent="0.25">
      <c r="A34" s="2"/>
      <c r="B34" s="3"/>
      <c r="C34" s="3"/>
      <c r="D34" s="8"/>
      <c r="E34" s="3"/>
      <c r="F34" s="3"/>
      <c r="G34" s="3"/>
      <c r="H34" s="3"/>
    </row>
    <row r="35" spans="1:8" x14ac:dyDescent="0.25">
      <c r="A35" s="2"/>
      <c r="B35" s="3"/>
      <c r="C35" s="3"/>
      <c r="D35" s="8"/>
      <c r="E35" s="3"/>
      <c r="F35" s="3"/>
      <c r="G35" s="3"/>
      <c r="H35" s="3"/>
    </row>
    <row r="36" spans="1:8" x14ac:dyDescent="0.25">
      <c r="A36" s="2"/>
      <c r="B36" s="3"/>
      <c r="C36" s="3"/>
      <c r="D36" s="8"/>
      <c r="E36" s="3"/>
      <c r="F36" s="3"/>
      <c r="G36" s="3"/>
      <c r="H36" s="3"/>
    </row>
    <row r="37" spans="1:8" x14ac:dyDescent="0.25">
      <c r="A37" s="2"/>
      <c r="B37" s="3"/>
      <c r="C37" s="3"/>
      <c r="D37" s="8"/>
      <c r="E37" s="3"/>
      <c r="F37" s="3"/>
      <c r="G37" s="3"/>
      <c r="H37" s="3"/>
    </row>
    <row r="38" spans="1:8" x14ac:dyDescent="0.25">
      <c r="A38" s="2"/>
      <c r="B38" s="3"/>
      <c r="C38" s="3"/>
      <c r="D38" s="8"/>
      <c r="E38" s="3"/>
      <c r="F38" s="3"/>
      <c r="G38" s="3"/>
      <c r="H38" s="3"/>
    </row>
    <row r="39" spans="1:8" x14ac:dyDescent="0.25">
      <c r="A39" s="2"/>
      <c r="B39" s="3"/>
      <c r="C39" s="3"/>
      <c r="D39" s="8"/>
      <c r="E39" s="3"/>
      <c r="F39" s="3"/>
      <c r="G39" s="3"/>
      <c r="H39" s="3"/>
    </row>
    <row r="40" spans="1:8" x14ac:dyDescent="0.25">
      <c r="A40" s="2"/>
      <c r="B40" s="3"/>
      <c r="C40" s="3"/>
      <c r="D40" s="8"/>
      <c r="E40" s="3"/>
      <c r="F40" s="3"/>
      <c r="G40" s="3"/>
      <c r="H40" s="3"/>
    </row>
    <row r="41" spans="1:8" x14ac:dyDescent="0.25">
      <c r="A41" s="2"/>
      <c r="B41" s="3"/>
      <c r="C41" s="3"/>
      <c r="D41" s="8"/>
      <c r="E41" s="3"/>
      <c r="F41" s="3"/>
      <c r="G41" s="3"/>
      <c r="H41" s="3"/>
    </row>
    <row r="42" spans="1:8" x14ac:dyDescent="0.25">
      <c r="A42" s="2"/>
      <c r="B42" s="3"/>
      <c r="C42" s="3"/>
      <c r="D42" s="8"/>
      <c r="E42" s="3"/>
      <c r="F42" s="3"/>
      <c r="G42" s="3"/>
      <c r="H42" s="3"/>
    </row>
    <row r="43" spans="1:8" x14ac:dyDescent="0.25">
      <c r="A43" s="2"/>
      <c r="B43" s="3"/>
      <c r="C43" s="3"/>
      <c r="D43" s="8"/>
      <c r="E43" s="3"/>
      <c r="F43" s="3"/>
      <c r="G43" s="3"/>
      <c r="H43" s="3"/>
    </row>
    <row r="44" spans="1:8" x14ac:dyDescent="0.25">
      <c r="A44" s="2"/>
      <c r="B44" s="3"/>
      <c r="C44" s="3"/>
      <c r="D44" s="8"/>
      <c r="E44" s="3"/>
      <c r="F44" s="3"/>
      <c r="G44" s="3"/>
      <c r="H44" s="3"/>
    </row>
    <row r="45" spans="1:8" x14ac:dyDescent="0.25">
      <c r="A45" s="2"/>
      <c r="B45" s="3"/>
      <c r="C45" s="3"/>
      <c r="D45" s="8"/>
      <c r="E45" s="3"/>
      <c r="F45" s="3"/>
      <c r="G45" s="3"/>
      <c r="H45" s="3"/>
    </row>
    <row r="46" spans="1:8" x14ac:dyDescent="0.25">
      <c r="A46" s="2"/>
      <c r="B46" s="3"/>
      <c r="C46" s="3"/>
      <c r="D46" s="8"/>
      <c r="E46" s="3"/>
      <c r="F46" s="3"/>
      <c r="G46" s="3"/>
      <c r="H46" s="3"/>
    </row>
    <row r="47" spans="1:8" x14ac:dyDescent="0.25">
      <c r="A47" s="2"/>
      <c r="B47" s="3"/>
      <c r="C47" s="3"/>
      <c r="D47" s="8"/>
      <c r="E47" s="3"/>
      <c r="F47" s="3"/>
      <c r="G47" s="3"/>
      <c r="H47" s="3"/>
    </row>
    <row r="48" spans="1:8" x14ac:dyDescent="0.25">
      <c r="A48" s="2"/>
      <c r="B48" s="3"/>
      <c r="C48" s="3"/>
      <c r="D48" s="8"/>
      <c r="E48" s="3"/>
      <c r="F48" s="3"/>
      <c r="G48" s="3"/>
      <c r="H48" s="3"/>
    </row>
    <row r="49" spans="1:8" x14ac:dyDescent="0.25">
      <c r="A49" s="2"/>
      <c r="B49" s="3"/>
      <c r="C49" s="3"/>
      <c r="D49" s="8"/>
      <c r="E49" s="3"/>
      <c r="F49" s="3"/>
      <c r="G49" s="3"/>
      <c r="H49" s="3"/>
    </row>
    <row r="50" spans="1:8" x14ac:dyDescent="0.25">
      <c r="A50" s="2"/>
      <c r="B50" s="3"/>
      <c r="C50" s="3"/>
      <c r="D50" s="8"/>
      <c r="E50" s="3"/>
      <c r="F50" s="3"/>
      <c r="G50" s="3"/>
      <c r="H50" s="3"/>
    </row>
    <row r="51" spans="1:8" x14ac:dyDescent="0.25">
      <c r="A51" s="2"/>
      <c r="B51" s="3"/>
      <c r="C51" s="3"/>
      <c r="D51" s="8"/>
      <c r="E51" s="3"/>
      <c r="F51" s="3"/>
      <c r="G51" s="3"/>
      <c r="H51" s="3"/>
    </row>
    <row r="52" spans="1:8" x14ac:dyDescent="0.25">
      <c r="A52" s="2"/>
      <c r="B52" s="3"/>
      <c r="C52" s="3"/>
      <c r="D52" s="8"/>
      <c r="E52" s="3"/>
      <c r="F52" s="3"/>
      <c r="G52" s="3"/>
      <c r="H52" s="3"/>
    </row>
    <row r="53" spans="1:8" x14ac:dyDescent="0.25">
      <c r="A53" s="2"/>
      <c r="B53" s="3"/>
      <c r="C53" s="3"/>
      <c r="D53" s="8"/>
      <c r="E53" s="3"/>
      <c r="F53" s="3"/>
      <c r="G53" s="3"/>
      <c r="H53" s="3"/>
    </row>
    <row r="54" spans="1:8" x14ac:dyDescent="0.25">
      <c r="A54" s="2"/>
      <c r="B54" s="3"/>
      <c r="C54" s="3"/>
      <c r="D54" s="8"/>
      <c r="E54" s="3"/>
      <c r="F54" s="3"/>
      <c r="G54" s="3"/>
      <c r="H54" s="3"/>
    </row>
    <row r="55" spans="1:8" x14ac:dyDescent="0.25">
      <c r="A55" s="2"/>
      <c r="B55" s="3"/>
      <c r="C55" s="3"/>
      <c r="D55" s="8"/>
      <c r="E55" s="3"/>
      <c r="F55" s="3"/>
      <c r="G55" s="3"/>
      <c r="H55" s="3"/>
    </row>
    <row r="56" spans="1:8" x14ac:dyDescent="0.25">
      <c r="A56" s="2"/>
      <c r="B56" s="3"/>
      <c r="C56" s="3"/>
      <c r="D56" s="8"/>
      <c r="E56" s="3"/>
      <c r="F56" s="3"/>
      <c r="G56" s="3"/>
      <c r="H56" s="3"/>
    </row>
    <row r="57" spans="1:8" x14ac:dyDescent="0.25">
      <c r="A57" s="2"/>
      <c r="B57" s="3"/>
      <c r="C57" s="3"/>
      <c r="D57" s="8"/>
      <c r="E57" s="3"/>
      <c r="F57" s="3"/>
      <c r="G57" s="3"/>
      <c r="H57" s="3"/>
    </row>
    <row r="58" spans="1:8" x14ac:dyDescent="0.25">
      <c r="A58" s="2"/>
      <c r="B58" s="3"/>
      <c r="C58" s="3"/>
      <c r="D58" s="8"/>
      <c r="E58" s="3"/>
      <c r="F58" s="3"/>
      <c r="G58" s="3"/>
      <c r="H58" s="3"/>
    </row>
    <row r="59" spans="1:8" x14ac:dyDescent="0.25">
      <c r="A59" s="2"/>
      <c r="B59" s="3"/>
      <c r="C59" s="3"/>
      <c r="D59" s="8"/>
      <c r="E59" s="3"/>
      <c r="F59" s="3"/>
      <c r="G59" s="3"/>
      <c r="H59" s="3"/>
    </row>
    <row r="60" spans="1:8" x14ac:dyDescent="0.25">
      <c r="A60" s="2"/>
      <c r="B60" s="3"/>
      <c r="C60" s="3"/>
      <c r="D60" s="8"/>
      <c r="E60" s="3"/>
      <c r="F60" s="3"/>
      <c r="G60" s="3"/>
      <c r="H60" s="3"/>
    </row>
    <row r="61" spans="1:8" x14ac:dyDescent="0.25">
      <c r="A61" s="2"/>
      <c r="B61" s="3"/>
      <c r="C61" s="3"/>
      <c r="D61" s="8"/>
      <c r="E61" s="3"/>
      <c r="F61" s="3"/>
      <c r="G61" s="3"/>
      <c r="H61" s="3"/>
    </row>
    <row r="62" spans="1:8" x14ac:dyDescent="0.25">
      <c r="A62" s="2"/>
      <c r="B62" s="3"/>
      <c r="C62" s="3"/>
      <c r="D62" s="8"/>
      <c r="E62" s="3"/>
      <c r="F62" s="3"/>
      <c r="G62" s="3"/>
      <c r="H62" s="3"/>
    </row>
    <row r="63" spans="1:8" x14ac:dyDescent="0.25">
      <c r="A63" s="2"/>
      <c r="B63" s="3"/>
      <c r="C63" s="3"/>
      <c r="D63" s="8"/>
      <c r="E63" s="3"/>
      <c r="F63" s="3"/>
      <c r="G63" s="3"/>
      <c r="H63" s="3"/>
    </row>
    <row r="64" spans="1:8" x14ac:dyDescent="0.25">
      <c r="A64" s="2"/>
      <c r="B64" s="3"/>
      <c r="C64" s="3"/>
      <c r="D64" s="8"/>
      <c r="E64" s="3"/>
      <c r="F64" s="3"/>
      <c r="G64" s="3"/>
      <c r="H64" s="3"/>
    </row>
    <row r="65" spans="1:8" x14ac:dyDescent="0.25">
      <c r="A65" s="2"/>
      <c r="B65" s="3"/>
      <c r="C65" s="3"/>
      <c r="D65" s="8"/>
      <c r="E65" s="3"/>
      <c r="F65" s="3"/>
      <c r="G65" s="3"/>
      <c r="H65" s="3"/>
    </row>
    <row r="66" spans="1:8" x14ac:dyDescent="0.25">
      <c r="A66" s="2"/>
      <c r="B66" s="3"/>
      <c r="C66" s="3"/>
      <c r="D66" s="8"/>
      <c r="E66" s="3"/>
      <c r="F66" s="3"/>
      <c r="G66" s="3"/>
      <c r="H66" s="3"/>
    </row>
    <row r="67" spans="1:8" x14ac:dyDescent="0.25">
      <c r="A67" s="2"/>
      <c r="B67" s="3"/>
      <c r="C67" s="3"/>
      <c r="D67" s="8"/>
      <c r="E67" s="3"/>
      <c r="F67" s="3"/>
      <c r="G67" s="3"/>
      <c r="H67" s="3"/>
    </row>
    <row r="68" spans="1:8" x14ac:dyDescent="0.25">
      <c r="A68" s="2"/>
      <c r="B68" s="3"/>
      <c r="C68" s="3"/>
      <c r="D68" s="8"/>
      <c r="E68" s="3"/>
      <c r="F68" s="3"/>
      <c r="G68" s="3"/>
      <c r="H68" s="3"/>
    </row>
    <row r="69" spans="1:8" x14ac:dyDescent="0.25">
      <c r="A69" s="2"/>
      <c r="B69" s="3"/>
      <c r="C69" s="3"/>
      <c r="D69" s="8"/>
      <c r="E69" s="3"/>
      <c r="F69" s="3"/>
      <c r="G69" s="3"/>
      <c r="H69" s="3"/>
    </row>
    <row r="70" spans="1:8" x14ac:dyDescent="0.25">
      <c r="A70" s="2"/>
      <c r="B70" s="3"/>
      <c r="C70" s="3"/>
      <c r="D70" s="8"/>
      <c r="E70" s="3"/>
      <c r="F70" s="3"/>
      <c r="G70" s="3"/>
      <c r="H70" s="3"/>
    </row>
    <row r="71" spans="1:8" x14ac:dyDescent="0.25">
      <c r="A71" s="2"/>
      <c r="B71" s="3"/>
      <c r="C71" s="3"/>
      <c r="D71" s="8"/>
      <c r="E71" s="3"/>
      <c r="F71" s="3"/>
      <c r="G71" s="3"/>
      <c r="H71" s="3"/>
    </row>
    <row r="72" spans="1:8" x14ac:dyDescent="0.25">
      <c r="A72" s="2"/>
      <c r="B72" s="3"/>
      <c r="C72" s="3"/>
      <c r="D72" s="8"/>
      <c r="E72" s="3"/>
      <c r="F72" s="3"/>
      <c r="G72" s="3"/>
      <c r="H72" s="3"/>
    </row>
    <row r="73" spans="1:8" x14ac:dyDescent="0.25">
      <c r="A73" s="2"/>
      <c r="B73" s="3"/>
      <c r="C73" s="3"/>
      <c r="D73" s="8"/>
      <c r="E73" s="3"/>
      <c r="F73" s="3"/>
      <c r="G73" s="3"/>
      <c r="H73" s="3"/>
    </row>
    <row r="74" spans="1:8" x14ac:dyDescent="0.25">
      <c r="A74" s="2"/>
      <c r="B74" s="3"/>
      <c r="C74" s="3"/>
      <c r="D74" s="8"/>
      <c r="E74" s="3"/>
      <c r="F74" s="3"/>
      <c r="G74" s="3"/>
      <c r="H74" s="3"/>
    </row>
    <row r="75" spans="1:8" x14ac:dyDescent="0.25">
      <c r="A75" s="2"/>
      <c r="B75" s="3"/>
      <c r="C75" s="3"/>
      <c r="D75" s="8"/>
      <c r="E75" s="3"/>
      <c r="F75" s="3"/>
      <c r="G75" s="3"/>
      <c r="H75" s="3"/>
    </row>
    <row r="76" spans="1:8" x14ac:dyDescent="0.25">
      <c r="A76" s="2"/>
      <c r="B76" s="3"/>
      <c r="C76" s="3"/>
      <c r="D76" s="8"/>
      <c r="E76" s="3"/>
      <c r="F76" s="3"/>
      <c r="G76" s="3"/>
      <c r="H76" s="3"/>
    </row>
    <row r="77" spans="1:8" x14ac:dyDescent="0.25">
      <c r="A77" s="2"/>
      <c r="B77" s="3"/>
      <c r="C77" s="3"/>
      <c r="D77" s="8"/>
      <c r="E77" s="3"/>
      <c r="F77" s="3"/>
      <c r="G77" s="3"/>
      <c r="H77" s="3"/>
    </row>
    <row r="78" spans="1:8" x14ac:dyDescent="0.25">
      <c r="A78" s="2"/>
      <c r="B78" s="3"/>
      <c r="C78" s="3"/>
      <c r="D78" s="8"/>
      <c r="E78" s="3"/>
      <c r="F78" s="3"/>
      <c r="G78" s="3"/>
      <c r="H78" s="3"/>
    </row>
    <row r="79" spans="1:8" x14ac:dyDescent="0.25">
      <c r="A79" s="2"/>
      <c r="B79" s="3"/>
      <c r="C79" s="3"/>
      <c r="D79" s="8"/>
      <c r="E79" s="3"/>
      <c r="F79" s="3"/>
      <c r="G79" s="3"/>
      <c r="H79" s="3"/>
    </row>
    <row r="80" spans="1:8" x14ac:dyDescent="0.25">
      <c r="A80" s="2"/>
      <c r="B80" s="3"/>
      <c r="C80" s="3"/>
      <c r="D80" s="8"/>
      <c r="E80" s="3"/>
      <c r="F80" s="3"/>
      <c r="G80" s="3"/>
      <c r="H80" s="3"/>
    </row>
    <row r="81" spans="1:8" x14ac:dyDescent="0.25">
      <c r="A81" s="2"/>
      <c r="B81" s="3"/>
      <c r="C81" s="3"/>
      <c r="D81" s="8"/>
      <c r="E81" s="3"/>
      <c r="F81" s="3"/>
      <c r="G81" s="3"/>
      <c r="H81" s="3"/>
    </row>
    <row r="82" spans="1:8" x14ac:dyDescent="0.25">
      <c r="A82" s="2"/>
      <c r="B82" s="3"/>
      <c r="C82" s="3"/>
      <c r="D82" s="8"/>
      <c r="E82" s="3"/>
      <c r="F82" s="3"/>
      <c r="G82" s="3"/>
      <c r="H82" s="3"/>
    </row>
    <row r="83" spans="1:8" x14ac:dyDescent="0.25">
      <c r="A83" s="2"/>
      <c r="B83" s="3"/>
      <c r="C83" s="3"/>
      <c r="D83" s="8"/>
      <c r="E83" s="3"/>
      <c r="F83" s="3"/>
      <c r="G83" s="3"/>
      <c r="H83" s="3"/>
    </row>
    <row r="84" spans="1:8" x14ac:dyDescent="0.25">
      <c r="A84" s="2"/>
      <c r="B84" s="3"/>
      <c r="C84" s="3"/>
      <c r="D84" s="8"/>
      <c r="E84" s="3"/>
      <c r="F84" s="3"/>
      <c r="G84" s="3"/>
      <c r="H84" s="3"/>
    </row>
    <row r="85" spans="1:8" x14ac:dyDescent="0.25">
      <c r="A85" s="2"/>
      <c r="B85" s="3"/>
      <c r="C85" s="3"/>
      <c r="D85" s="8"/>
      <c r="E85" s="3"/>
      <c r="F85" s="3"/>
      <c r="G85" s="3"/>
      <c r="H85" s="3"/>
    </row>
    <row r="86" spans="1:8" x14ac:dyDescent="0.25">
      <c r="A86" s="2"/>
      <c r="B86" s="3"/>
      <c r="C86" s="3"/>
      <c r="D86" s="8"/>
      <c r="E86" s="3"/>
      <c r="F86" s="3"/>
      <c r="G86" s="3"/>
      <c r="H86" s="3"/>
    </row>
    <row r="87" spans="1:8" x14ac:dyDescent="0.25">
      <c r="A87" s="2"/>
      <c r="B87" s="3"/>
      <c r="C87" s="3"/>
      <c r="D87" s="8"/>
      <c r="E87" s="3"/>
      <c r="F87" s="3"/>
      <c r="G87" s="3"/>
      <c r="H87" s="3"/>
    </row>
    <row r="88" spans="1:8" x14ac:dyDescent="0.25">
      <c r="A88" s="2"/>
      <c r="B88" s="3"/>
      <c r="C88" s="3"/>
      <c r="D88" s="8"/>
      <c r="E88" s="3"/>
      <c r="F88" s="3"/>
      <c r="G88" s="3"/>
      <c r="H88" s="3"/>
    </row>
    <row r="89" spans="1:8" x14ac:dyDescent="0.25">
      <c r="A89" s="2"/>
      <c r="B89" s="3"/>
      <c r="C89" s="3"/>
      <c r="D89" s="8"/>
      <c r="E89" s="3"/>
      <c r="F89" s="3"/>
      <c r="G89" s="3"/>
      <c r="H89" s="3"/>
    </row>
    <row r="90" spans="1:8" x14ac:dyDescent="0.25">
      <c r="A90" s="2"/>
      <c r="B90" s="3"/>
      <c r="C90" s="3"/>
      <c r="D90" s="8"/>
      <c r="E90" s="3"/>
      <c r="F90" s="3"/>
      <c r="G90" s="3"/>
      <c r="H90" s="3"/>
    </row>
    <row r="91" spans="1:8" x14ac:dyDescent="0.25">
      <c r="A91" s="2"/>
      <c r="B91" s="3"/>
      <c r="C91" s="3"/>
      <c r="D91" s="8"/>
      <c r="E91" s="3"/>
      <c r="F91" s="3"/>
      <c r="G91" s="3"/>
      <c r="H91" s="3"/>
    </row>
    <row r="92" spans="1:8" x14ac:dyDescent="0.25">
      <c r="A92" s="2"/>
      <c r="B92" s="3"/>
      <c r="C92" s="3"/>
      <c r="D92" s="8"/>
      <c r="E92" s="3"/>
      <c r="F92" s="3"/>
      <c r="G92" s="3"/>
      <c r="H92" s="3"/>
    </row>
    <row r="93" spans="1:8" x14ac:dyDescent="0.25">
      <c r="A93" s="2"/>
      <c r="B93" s="3"/>
      <c r="C93" s="3"/>
      <c r="D93" s="8"/>
      <c r="E93" s="3"/>
      <c r="F93" s="3"/>
      <c r="G93" s="3"/>
      <c r="H93" s="3"/>
    </row>
    <row r="94" spans="1:8" x14ac:dyDescent="0.25">
      <c r="A94" s="2"/>
      <c r="B94" s="3"/>
      <c r="C94" s="3"/>
      <c r="D94" s="8"/>
      <c r="E94" s="3"/>
      <c r="F94" s="3"/>
      <c r="G94" s="3"/>
      <c r="H94" s="3"/>
    </row>
    <row r="95" spans="1:8" x14ac:dyDescent="0.25">
      <c r="A95" s="2"/>
      <c r="B95" s="3"/>
      <c r="C95" s="3"/>
      <c r="D95" s="8"/>
      <c r="E95" s="3"/>
      <c r="F95" s="3"/>
      <c r="G95" s="3"/>
      <c r="H95" s="3"/>
    </row>
    <row r="96" spans="1:8" x14ac:dyDescent="0.25">
      <c r="A96" s="2"/>
      <c r="B96" s="3"/>
      <c r="C96" s="3"/>
      <c r="D96" s="8"/>
      <c r="E96" s="3"/>
      <c r="F96" s="3"/>
      <c r="G96" s="3"/>
      <c r="H96" s="3"/>
    </row>
    <row r="97" spans="1:8" x14ac:dyDescent="0.25">
      <c r="A97" s="2"/>
      <c r="B97" s="3"/>
      <c r="C97" s="3"/>
      <c r="D97" s="8"/>
      <c r="E97" s="3"/>
      <c r="F97" s="3"/>
      <c r="G97" s="3"/>
      <c r="H97" s="3"/>
    </row>
    <row r="98" spans="1:8" x14ac:dyDescent="0.25">
      <c r="A98" s="2"/>
      <c r="B98" s="3"/>
      <c r="C98" s="3"/>
      <c r="D98" s="8"/>
      <c r="E98" s="3"/>
      <c r="F98" s="3"/>
      <c r="G98" s="3"/>
      <c r="H98" s="3"/>
    </row>
    <row r="99" spans="1:8" x14ac:dyDescent="0.25">
      <c r="A99" s="2"/>
      <c r="B99" s="3"/>
      <c r="C99" s="3"/>
      <c r="D99" s="8"/>
      <c r="E99" s="3"/>
      <c r="F99" s="3"/>
      <c r="G99" s="3"/>
      <c r="H99" s="3"/>
    </row>
    <row r="100" spans="1:8" x14ac:dyDescent="0.25">
      <c r="A100" s="2"/>
      <c r="B100" s="3"/>
      <c r="C100" s="6"/>
      <c r="D100" s="8"/>
      <c r="E100" s="3"/>
      <c r="F100" s="3"/>
      <c r="G100" s="3"/>
      <c r="H100" s="3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403B-5056-4E01-BDB0-96EE1B5337C1}">
  <dimension ref="A1:O100"/>
  <sheetViews>
    <sheetView zoomScaleNormal="100" workbookViewId="0">
      <pane ySplit="1" topLeftCell="A13" activePane="bottomLeft" state="frozen"/>
      <selection pane="bottomLeft" activeCell="F3" sqref="F3:F42"/>
    </sheetView>
  </sheetViews>
  <sheetFormatPr defaultColWidth="12.5703125" defaultRowHeight="15.75" x14ac:dyDescent="0.25"/>
  <cols>
    <col min="1" max="1" width="12.5703125" style="21"/>
    <col min="2" max="3" width="12.5703125" style="1"/>
    <col min="4" max="4" width="12.5703125" style="22"/>
    <col min="5" max="5" width="12.5703125" style="23"/>
    <col min="6" max="6" width="20" style="1" customWidth="1"/>
    <col min="7" max="7" width="12.5703125" style="1"/>
    <col min="8" max="8" width="9.5703125" style="1" customWidth="1"/>
    <col min="9" max="16384" width="12.5703125" style="1"/>
  </cols>
  <sheetData>
    <row r="1" spans="1:15" ht="28.5" x14ac:dyDescent="0.25">
      <c r="A1" s="37" t="s">
        <v>54</v>
      </c>
      <c r="B1" s="37"/>
      <c r="C1" s="37"/>
      <c r="D1" s="37"/>
      <c r="E1" s="37"/>
      <c r="F1" s="37"/>
      <c r="G1" s="37"/>
      <c r="H1" s="37"/>
    </row>
    <row r="2" spans="1:15" x14ac:dyDescent="0.25">
      <c r="A2" s="2" t="s">
        <v>4</v>
      </c>
      <c r="B2" s="3" t="s">
        <v>5</v>
      </c>
      <c r="C2" s="3" t="s">
        <v>6</v>
      </c>
      <c r="D2" s="17" t="s">
        <v>7</v>
      </c>
      <c r="E2" s="4" t="s">
        <v>8</v>
      </c>
      <c r="F2" s="3" t="s">
        <v>9</v>
      </c>
      <c r="G2" s="3" t="s">
        <v>10</v>
      </c>
      <c r="H2" s="3" t="s">
        <v>11</v>
      </c>
    </row>
    <row r="3" spans="1:15" x14ac:dyDescent="0.25">
      <c r="A3" s="2" t="s">
        <v>55</v>
      </c>
      <c r="B3" s="3">
        <v>996.9</v>
      </c>
      <c r="C3" s="3"/>
      <c r="D3" s="17">
        <v>39.799999999999997</v>
      </c>
      <c r="E3" s="6"/>
      <c r="F3" s="3"/>
      <c r="G3" s="3"/>
      <c r="H3" s="3"/>
    </row>
    <row r="4" spans="1:15" x14ac:dyDescent="0.25">
      <c r="A4" s="2" t="s">
        <v>56</v>
      </c>
      <c r="B4" s="3">
        <v>1016.2</v>
      </c>
      <c r="C4" s="3">
        <f t="shared" ref="C4:C11" si="0">B4-B3</f>
        <v>19.300000000000068</v>
      </c>
      <c r="D4" s="17">
        <v>29.8</v>
      </c>
      <c r="E4" s="6">
        <f t="shared" ref="E4:E11" si="1">D4/C4</f>
        <v>1.5440414507771967</v>
      </c>
      <c r="F4" s="3"/>
      <c r="G4" s="3"/>
      <c r="H4" s="3"/>
    </row>
    <row r="5" spans="1:15" x14ac:dyDescent="0.25">
      <c r="A5" s="2" t="s">
        <v>16</v>
      </c>
      <c r="B5" s="3">
        <v>1028.5</v>
      </c>
      <c r="C5" s="3">
        <f t="shared" si="0"/>
        <v>12.299999999999955</v>
      </c>
      <c r="D5" s="17">
        <v>45</v>
      </c>
      <c r="E5" s="6">
        <f t="shared" si="1"/>
        <v>3.6585365853658671</v>
      </c>
      <c r="F5" s="3"/>
      <c r="G5" s="3"/>
      <c r="H5" s="3" t="s">
        <v>57</v>
      </c>
    </row>
    <row r="6" spans="1:15" x14ac:dyDescent="0.25">
      <c r="A6" s="2" t="s">
        <v>23</v>
      </c>
      <c r="B6" s="3">
        <v>1047.4000000000001</v>
      </c>
      <c r="C6" s="3">
        <f t="shared" si="0"/>
        <v>18.900000000000091</v>
      </c>
      <c r="D6" s="17">
        <v>62</v>
      </c>
      <c r="E6" s="6">
        <f t="shared" si="1"/>
        <v>3.2804232804232645</v>
      </c>
      <c r="F6" s="3"/>
      <c r="G6" s="3"/>
      <c r="H6" s="3" t="s">
        <v>57</v>
      </c>
    </row>
    <row r="7" spans="1:15" x14ac:dyDescent="0.25">
      <c r="A7" s="2" t="s">
        <v>25</v>
      </c>
      <c r="B7" s="3">
        <v>1067.5</v>
      </c>
      <c r="C7" s="3">
        <f t="shared" si="0"/>
        <v>20.099999999999909</v>
      </c>
      <c r="D7" s="17">
        <v>55.6</v>
      </c>
      <c r="E7" s="6">
        <f t="shared" si="1"/>
        <v>2.7661691542288684</v>
      </c>
      <c r="F7" s="3"/>
      <c r="G7" s="3"/>
      <c r="H7" s="3"/>
      <c r="O7" s="1">
        <f>MAX(B3:B100)</f>
        <v>1576.8</v>
      </c>
    </row>
    <row r="8" spans="1:15" x14ac:dyDescent="0.25">
      <c r="A8" s="2" t="s">
        <v>58</v>
      </c>
      <c r="B8" s="3">
        <v>1078.0999999999999</v>
      </c>
      <c r="C8" s="3">
        <f t="shared" si="0"/>
        <v>10.599999999999909</v>
      </c>
      <c r="D8" s="17">
        <v>38.4</v>
      </c>
      <c r="E8" s="6">
        <f t="shared" si="1"/>
        <v>3.6226415094339934</v>
      </c>
      <c r="F8" s="3"/>
      <c r="G8" s="3"/>
      <c r="H8" s="3"/>
    </row>
    <row r="9" spans="1:15" x14ac:dyDescent="0.25">
      <c r="A9" s="2" t="s">
        <v>59</v>
      </c>
      <c r="B9" s="3">
        <v>1087.5</v>
      </c>
      <c r="C9" s="3">
        <f t="shared" si="0"/>
        <v>9.4000000000000909</v>
      </c>
      <c r="D9" s="17">
        <v>32.4</v>
      </c>
      <c r="E9" s="6">
        <f t="shared" si="1"/>
        <v>3.4468085106382644</v>
      </c>
      <c r="F9" s="3"/>
      <c r="G9" s="3"/>
      <c r="H9" s="3"/>
      <c r="O9" s="1">
        <f>SUM(C37:C99)</f>
        <v>77.200000000000045</v>
      </c>
    </row>
    <row r="10" spans="1:15" x14ac:dyDescent="0.25">
      <c r="A10" s="2" t="s">
        <v>60</v>
      </c>
      <c r="B10" s="3">
        <v>1098.4000000000001</v>
      </c>
      <c r="C10" s="3">
        <f t="shared" si="0"/>
        <v>10.900000000000091</v>
      </c>
      <c r="D10" s="17">
        <v>28.4</v>
      </c>
      <c r="E10" s="6">
        <f t="shared" si="1"/>
        <v>2.6055045871559415</v>
      </c>
      <c r="F10" s="3"/>
      <c r="G10" s="3"/>
      <c r="H10" s="3"/>
    </row>
    <row r="11" spans="1:15" x14ac:dyDescent="0.25">
      <c r="A11" s="2" t="s">
        <v>30</v>
      </c>
      <c r="B11" s="3">
        <v>1112.7</v>
      </c>
      <c r="C11" s="3">
        <f t="shared" si="0"/>
        <v>14.299999999999955</v>
      </c>
      <c r="D11" s="17">
        <v>47.8</v>
      </c>
      <c r="E11" s="6">
        <f t="shared" si="1"/>
        <v>3.3426573426573531</v>
      </c>
      <c r="F11" s="3"/>
      <c r="G11" s="3"/>
      <c r="H11" s="3"/>
    </row>
    <row r="12" spans="1:15" x14ac:dyDescent="0.25">
      <c r="A12" s="7" t="s">
        <v>61</v>
      </c>
      <c r="B12" s="3"/>
      <c r="C12" s="3"/>
      <c r="D12" s="17">
        <v>50.4</v>
      </c>
      <c r="E12" s="6"/>
      <c r="F12" s="3"/>
      <c r="G12" s="3"/>
      <c r="H12" s="3"/>
    </row>
    <row r="13" spans="1:15" x14ac:dyDescent="0.25">
      <c r="A13" s="7" t="s">
        <v>62</v>
      </c>
      <c r="B13" s="3">
        <v>1156</v>
      </c>
      <c r="C13" s="3">
        <f>B13-B11</f>
        <v>43.299999999999955</v>
      </c>
      <c r="D13" s="17">
        <v>46.5</v>
      </c>
      <c r="E13" s="6">
        <f>(D12+D13)/C13</f>
        <v>2.2378752886836053</v>
      </c>
      <c r="F13" s="3"/>
      <c r="G13" s="3"/>
      <c r="H13" s="3"/>
    </row>
    <row r="14" spans="1:15" x14ac:dyDescent="0.25">
      <c r="A14" s="7" t="s">
        <v>63</v>
      </c>
      <c r="B14" s="6">
        <v>1169.7</v>
      </c>
      <c r="C14" s="6">
        <f t="shared" ref="C14:C35" si="2">B14-B13</f>
        <v>13.700000000000045</v>
      </c>
      <c r="D14" s="17">
        <v>29.1</v>
      </c>
      <c r="E14" s="6">
        <f t="shared" ref="E14:E37" si="3">D14/C14</f>
        <v>2.124087591240869</v>
      </c>
      <c r="F14" s="3"/>
      <c r="G14" s="3"/>
      <c r="H14" s="3"/>
    </row>
    <row r="15" spans="1:15" x14ac:dyDescent="0.25">
      <c r="A15" s="7" t="s">
        <v>64</v>
      </c>
      <c r="B15" s="6">
        <v>1185.2</v>
      </c>
      <c r="C15" s="6">
        <f t="shared" si="2"/>
        <v>15.5</v>
      </c>
      <c r="D15" s="17">
        <v>54.5</v>
      </c>
      <c r="E15" s="6">
        <f t="shared" si="3"/>
        <v>3.5161290322580645</v>
      </c>
      <c r="F15" s="3"/>
      <c r="G15" s="3"/>
      <c r="H15" s="3"/>
    </row>
    <row r="16" spans="1:15" x14ac:dyDescent="0.25">
      <c r="A16" s="7" t="s">
        <v>32</v>
      </c>
      <c r="B16" s="6">
        <v>1195.5999999999999</v>
      </c>
      <c r="C16" s="6">
        <f t="shared" si="2"/>
        <v>10.399999999999864</v>
      </c>
      <c r="D16" s="17">
        <v>16.100000000000001</v>
      </c>
      <c r="E16" s="6">
        <f t="shared" si="3"/>
        <v>1.5480769230769436</v>
      </c>
      <c r="F16" s="3"/>
      <c r="G16" s="3"/>
      <c r="H16" s="3"/>
    </row>
    <row r="17" spans="1:8" x14ac:dyDescent="0.25">
      <c r="A17" s="7" t="s">
        <v>33</v>
      </c>
      <c r="B17" s="6">
        <v>1207.4000000000001</v>
      </c>
      <c r="C17" s="6">
        <f t="shared" si="2"/>
        <v>11.800000000000182</v>
      </c>
      <c r="D17" s="17">
        <v>49.7</v>
      </c>
      <c r="E17" s="6">
        <f t="shared" si="3"/>
        <v>4.2118644067795961</v>
      </c>
      <c r="F17" s="3"/>
      <c r="G17" s="3"/>
      <c r="H17" s="3"/>
    </row>
    <row r="18" spans="1:8" x14ac:dyDescent="0.25">
      <c r="A18" s="2" t="s">
        <v>65</v>
      </c>
      <c r="B18" s="6">
        <v>1224</v>
      </c>
      <c r="C18" s="6">
        <f t="shared" si="2"/>
        <v>16.599999999999909</v>
      </c>
      <c r="D18" s="17">
        <v>46.3</v>
      </c>
      <c r="E18" s="6">
        <f t="shared" si="3"/>
        <v>2.7891566265060392</v>
      </c>
      <c r="F18" s="3"/>
      <c r="G18" s="3"/>
      <c r="H18" s="3"/>
    </row>
    <row r="19" spans="1:8" x14ac:dyDescent="0.25">
      <c r="A19" s="2" t="s">
        <v>66</v>
      </c>
      <c r="B19" s="6">
        <v>1236</v>
      </c>
      <c r="C19" s="6">
        <f t="shared" si="2"/>
        <v>12</v>
      </c>
      <c r="D19" s="17">
        <v>39.6</v>
      </c>
      <c r="E19" s="6">
        <f t="shared" si="3"/>
        <v>3.3000000000000003</v>
      </c>
      <c r="F19" s="3"/>
      <c r="G19" s="3"/>
      <c r="H19" s="3"/>
    </row>
    <row r="20" spans="1:8" x14ac:dyDescent="0.25">
      <c r="A20" s="2" t="s">
        <v>47</v>
      </c>
      <c r="B20" s="6">
        <v>1255.5</v>
      </c>
      <c r="C20" s="6">
        <f t="shared" si="2"/>
        <v>19.5</v>
      </c>
      <c r="D20" s="17">
        <v>36.200000000000003</v>
      </c>
      <c r="E20" s="6">
        <f t="shared" si="3"/>
        <v>1.8564102564102565</v>
      </c>
      <c r="F20" s="3"/>
      <c r="G20" s="3"/>
      <c r="H20" s="3"/>
    </row>
    <row r="21" spans="1:8" x14ac:dyDescent="0.25">
      <c r="A21" s="2" t="s">
        <v>67</v>
      </c>
      <c r="B21" s="6">
        <v>1271</v>
      </c>
      <c r="C21" s="6">
        <f t="shared" si="2"/>
        <v>15.5</v>
      </c>
      <c r="D21" s="17">
        <v>55.7</v>
      </c>
      <c r="E21" s="6">
        <f t="shared" si="3"/>
        <v>3.5935483870967744</v>
      </c>
      <c r="F21" s="3"/>
      <c r="G21" s="3"/>
      <c r="H21" s="3"/>
    </row>
    <row r="22" spans="1:8" x14ac:dyDescent="0.25">
      <c r="A22" s="2" t="s">
        <v>48</v>
      </c>
      <c r="B22" s="6">
        <v>1304.7</v>
      </c>
      <c r="C22" s="6">
        <f t="shared" si="2"/>
        <v>33.700000000000045</v>
      </c>
      <c r="D22" s="17">
        <v>53.7</v>
      </c>
      <c r="E22" s="6">
        <f t="shared" si="3"/>
        <v>1.5934718100890186</v>
      </c>
      <c r="F22" s="3"/>
      <c r="G22" s="3"/>
      <c r="H22" s="3"/>
    </row>
    <row r="23" spans="1:8" x14ac:dyDescent="0.25">
      <c r="A23" s="2" t="s">
        <v>68</v>
      </c>
      <c r="B23" s="3">
        <v>1321.6</v>
      </c>
      <c r="C23" s="6">
        <f t="shared" si="2"/>
        <v>16.899999999999864</v>
      </c>
      <c r="D23" s="17">
        <v>43.4</v>
      </c>
      <c r="E23" s="6">
        <f t="shared" si="3"/>
        <v>2.5680473372781272</v>
      </c>
      <c r="F23" s="3"/>
      <c r="G23" s="3"/>
      <c r="H23" s="3"/>
    </row>
    <row r="24" spans="1:8" x14ac:dyDescent="0.25">
      <c r="A24" s="2" t="s">
        <v>38</v>
      </c>
      <c r="B24" s="3">
        <v>1336.7</v>
      </c>
      <c r="C24" s="3">
        <f t="shared" si="2"/>
        <v>15.100000000000136</v>
      </c>
      <c r="D24" s="17">
        <v>55</v>
      </c>
      <c r="E24" s="6">
        <f t="shared" si="3"/>
        <v>3.642384105960232</v>
      </c>
      <c r="F24" s="3"/>
      <c r="G24" s="3"/>
      <c r="H24" s="3"/>
    </row>
    <row r="25" spans="1:8" x14ac:dyDescent="0.25">
      <c r="A25" s="2" t="s">
        <v>69</v>
      </c>
      <c r="B25" s="3">
        <v>1347.2</v>
      </c>
      <c r="C25" s="3">
        <f t="shared" si="2"/>
        <v>10.5</v>
      </c>
      <c r="D25" s="17">
        <v>38.6</v>
      </c>
      <c r="E25" s="6">
        <f t="shared" si="3"/>
        <v>3.6761904761904765</v>
      </c>
      <c r="F25" s="3"/>
      <c r="G25" s="3"/>
      <c r="H25" s="3"/>
    </row>
    <row r="26" spans="1:8" x14ac:dyDescent="0.25">
      <c r="A26" s="2" t="s">
        <v>70</v>
      </c>
      <c r="B26" s="3">
        <v>1363.3</v>
      </c>
      <c r="C26" s="3">
        <f t="shared" si="2"/>
        <v>16.099999999999909</v>
      </c>
      <c r="D26" s="17">
        <v>53.6</v>
      </c>
      <c r="E26" s="6">
        <f t="shared" si="3"/>
        <v>3.3291925465838696</v>
      </c>
      <c r="F26" s="3"/>
      <c r="G26" s="3"/>
      <c r="H26" s="3"/>
    </row>
    <row r="27" spans="1:8" x14ac:dyDescent="0.25">
      <c r="A27" s="2" t="s">
        <v>50</v>
      </c>
      <c r="B27" s="3">
        <v>1379</v>
      </c>
      <c r="C27" s="3">
        <f t="shared" si="2"/>
        <v>15.700000000000045</v>
      </c>
      <c r="D27" s="17">
        <v>51</v>
      </c>
      <c r="E27" s="6">
        <f t="shared" si="3"/>
        <v>3.2484076433120923</v>
      </c>
      <c r="F27" s="3"/>
      <c r="G27" s="3"/>
      <c r="H27" s="3"/>
    </row>
    <row r="28" spans="1:8" x14ac:dyDescent="0.25">
      <c r="A28" s="2" t="s">
        <v>71</v>
      </c>
      <c r="B28" s="3">
        <v>1393.3</v>
      </c>
      <c r="C28" s="3">
        <f t="shared" si="2"/>
        <v>14.299999999999955</v>
      </c>
      <c r="D28" s="18">
        <v>50</v>
      </c>
      <c r="E28" s="6">
        <f t="shared" si="3"/>
        <v>3.4965034965035078</v>
      </c>
      <c r="F28" s="3"/>
      <c r="G28" s="3" t="s">
        <v>19</v>
      </c>
      <c r="H28" s="3"/>
    </row>
    <row r="29" spans="1:8" x14ac:dyDescent="0.25">
      <c r="A29" s="2" t="s">
        <v>72</v>
      </c>
      <c r="B29" s="3">
        <v>1400.1</v>
      </c>
      <c r="C29" s="3">
        <f t="shared" si="2"/>
        <v>6.7999999999999545</v>
      </c>
      <c r="D29" s="19">
        <v>27.3</v>
      </c>
      <c r="E29" s="6">
        <f t="shared" si="3"/>
        <v>4.0147058823529678</v>
      </c>
      <c r="F29" s="3"/>
      <c r="G29" s="20"/>
      <c r="H29" s="20"/>
    </row>
    <row r="30" spans="1:8" x14ac:dyDescent="0.25">
      <c r="A30" s="2" t="s">
        <v>73</v>
      </c>
      <c r="B30" s="20">
        <v>1418.7</v>
      </c>
      <c r="C30" s="20">
        <f t="shared" si="2"/>
        <v>18.600000000000136</v>
      </c>
      <c r="D30" s="19">
        <v>55.8</v>
      </c>
      <c r="E30" s="6">
        <f t="shared" si="3"/>
        <v>2.9999999999999778</v>
      </c>
      <c r="F30" s="20"/>
      <c r="G30" s="20"/>
      <c r="H30" s="20"/>
    </row>
    <row r="31" spans="1:8" x14ac:dyDescent="0.25">
      <c r="A31" s="10">
        <v>44980</v>
      </c>
      <c r="B31" s="20">
        <v>1436.6</v>
      </c>
      <c r="C31" s="20">
        <f t="shared" si="2"/>
        <v>17.899999999999864</v>
      </c>
      <c r="D31" s="19">
        <v>32.799999999999997</v>
      </c>
      <c r="E31" s="6">
        <f t="shared" si="3"/>
        <v>1.8324022346368853</v>
      </c>
      <c r="F31" s="20"/>
      <c r="G31" s="20" t="s">
        <v>19</v>
      </c>
      <c r="H31" s="20"/>
    </row>
    <row r="32" spans="1:8" x14ac:dyDescent="0.25">
      <c r="A32" s="2" t="s">
        <v>74</v>
      </c>
      <c r="B32" s="20">
        <v>1437.4</v>
      </c>
      <c r="C32" s="20">
        <f t="shared" si="2"/>
        <v>0.8000000000001819</v>
      </c>
      <c r="D32" s="19">
        <v>24.5</v>
      </c>
      <c r="E32" s="6">
        <f t="shared" si="3"/>
        <v>30.624999999993037</v>
      </c>
      <c r="F32" s="20"/>
      <c r="G32" s="20"/>
      <c r="H32" s="20"/>
    </row>
    <row r="33" spans="1:8" x14ac:dyDescent="0.25">
      <c r="A33" s="2" t="s">
        <v>75</v>
      </c>
      <c r="B33" s="20">
        <v>1457.8</v>
      </c>
      <c r="C33" s="20">
        <f t="shared" si="2"/>
        <v>20.399999999999864</v>
      </c>
      <c r="D33" s="19">
        <v>36.200000000000003</v>
      </c>
      <c r="E33" s="6">
        <f t="shared" si="3"/>
        <v>1.7745098039215805</v>
      </c>
      <c r="F33" s="20"/>
      <c r="G33" s="20"/>
      <c r="H33" s="20"/>
    </row>
    <row r="34" spans="1:8" x14ac:dyDescent="0.25">
      <c r="A34" s="10">
        <v>44985</v>
      </c>
      <c r="B34" s="20">
        <v>1468.7</v>
      </c>
      <c r="C34" s="20">
        <f t="shared" si="2"/>
        <v>10.900000000000091</v>
      </c>
      <c r="D34" s="19">
        <v>36.6</v>
      </c>
      <c r="E34" s="6">
        <f t="shared" si="3"/>
        <v>3.357798165137587</v>
      </c>
      <c r="F34" s="20"/>
      <c r="G34" s="20" t="s">
        <v>19</v>
      </c>
      <c r="H34" s="20"/>
    </row>
    <row r="35" spans="1:8" x14ac:dyDescent="0.25">
      <c r="A35" s="2" t="s">
        <v>76</v>
      </c>
      <c r="B35" s="20">
        <v>1478.5</v>
      </c>
      <c r="C35" s="20">
        <f t="shared" si="2"/>
        <v>9.7999999999999545</v>
      </c>
      <c r="D35" s="19">
        <v>47.9</v>
      </c>
      <c r="E35" s="6">
        <f t="shared" si="3"/>
        <v>4.8877551020408392</v>
      </c>
      <c r="F35" s="20"/>
      <c r="G35" s="20"/>
      <c r="H35" s="20"/>
    </row>
    <row r="36" spans="1:8" x14ac:dyDescent="0.25">
      <c r="A36" s="2" t="s">
        <v>77</v>
      </c>
      <c r="B36" s="20">
        <v>1499.6</v>
      </c>
      <c r="C36" s="20">
        <f>B36-B35</f>
        <v>21.099999999999909</v>
      </c>
      <c r="D36" s="19">
        <v>50</v>
      </c>
      <c r="E36" s="6">
        <f t="shared" si="3"/>
        <v>2.3696682464455079</v>
      </c>
      <c r="F36" s="20"/>
      <c r="G36" s="20" t="s">
        <v>19</v>
      </c>
      <c r="H36" s="20"/>
    </row>
    <row r="37" spans="1:8" x14ac:dyDescent="0.25">
      <c r="A37" s="2" t="s">
        <v>78</v>
      </c>
      <c r="B37" s="20">
        <v>1502.5</v>
      </c>
      <c r="C37" s="20">
        <f>B37-B36</f>
        <v>2.9000000000000909</v>
      </c>
      <c r="D37" s="19">
        <v>43.3</v>
      </c>
      <c r="E37" s="6">
        <f t="shared" si="3"/>
        <v>14.931034482758152</v>
      </c>
      <c r="F37" s="20"/>
      <c r="G37" s="20"/>
      <c r="H37" s="20"/>
    </row>
    <row r="38" spans="1:8" x14ac:dyDescent="0.25">
      <c r="A38" s="2" t="s">
        <v>79</v>
      </c>
      <c r="B38" s="20"/>
      <c r="C38" s="20"/>
      <c r="D38" s="19">
        <v>34</v>
      </c>
      <c r="E38" s="6"/>
      <c r="F38" s="20"/>
      <c r="G38" s="20" t="s">
        <v>80</v>
      </c>
      <c r="H38" s="20"/>
    </row>
    <row r="39" spans="1:8" x14ac:dyDescent="0.25">
      <c r="A39" s="2" t="s">
        <v>81</v>
      </c>
      <c r="B39" s="20">
        <v>1525.6</v>
      </c>
      <c r="C39" s="20">
        <f>B39-B37</f>
        <v>23.099999999999909</v>
      </c>
      <c r="D39" s="19">
        <v>38.799999999999997</v>
      </c>
      <c r="E39" s="6">
        <f>(D39+D38)/C39</f>
        <v>3.1515151515151638</v>
      </c>
      <c r="F39" s="20"/>
      <c r="G39" s="20"/>
      <c r="H39" s="20"/>
    </row>
    <row r="40" spans="1:8" x14ac:dyDescent="0.25">
      <c r="A40" s="2" t="s">
        <v>53</v>
      </c>
      <c r="B40" s="20">
        <v>1535.8</v>
      </c>
      <c r="C40" s="20">
        <f>B40-B39</f>
        <v>10.200000000000045</v>
      </c>
      <c r="D40" s="19">
        <v>39.4</v>
      </c>
      <c r="E40" s="6">
        <f>D40/C40</f>
        <v>3.8627450980391984</v>
      </c>
      <c r="F40" s="20"/>
      <c r="G40" s="20"/>
      <c r="H40" s="20"/>
    </row>
    <row r="41" spans="1:8" x14ac:dyDescent="0.25">
      <c r="A41" s="2" t="s">
        <v>82</v>
      </c>
      <c r="B41" s="20">
        <v>1561.1</v>
      </c>
      <c r="C41" s="20">
        <f>B41-B40</f>
        <v>25.299999999999955</v>
      </c>
      <c r="D41" s="19">
        <v>48.4</v>
      </c>
      <c r="E41" s="6">
        <f>D41/C41</f>
        <v>1.913043478260873</v>
      </c>
      <c r="F41" s="20"/>
      <c r="G41" s="20"/>
      <c r="H41" s="20"/>
    </row>
    <row r="42" spans="1:8" x14ac:dyDescent="0.25">
      <c r="A42" s="2" t="s">
        <v>83</v>
      </c>
      <c r="B42" s="20">
        <v>1576.8</v>
      </c>
      <c r="C42" s="20">
        <f>B42-B41</f>
        <v>15.700000000000045</v>
      </c>
      <c r="D42" s="19">
        <v>44.3</v>
      </c>
      <c r="E42" s="6">
        <f>D42/C42</f>
        <v>2.8216560509554056</v>
      </c>
      <c r="F42" s="20"/>
      <c r="G42" s="20"/>
      <c r="H42" s="20"/>
    </row>
    <row r="43" spans="1:8" x14ac:dyDescent="0.25">
      <c r="A43" s="2"/>
      <c r="B43" s="20"/>
      <c r="C43" s="20"/>
      <c r="D43" s="19"/>
      <c r="E43" s="6"/>
      <c r="F43" s="20"/>
      <c r="G43" s="20"/>
      <c r="H43" s="20"/>
    </row>
    <row r="44" spans="1:8" x14ac:dyDescent="0.25">
      <c r="A44" s="2"/>
      <c r="B44" s="20"/>
      <c r="C44" s="20"/>
      <c r="D44" s="19"/>
      <c r="E44" s="6"/>
      <c r="F44" s="20"/>
      <c r="G44" s="20"/>
      <c r="H44" s="20"/>
    </row>
    <row r="45" spans="1:8" x14ac:dyDescent="0.25">
      <c r="A45" s="2"/>
      <c r="B45" s="20"/>
      <c r="C45" s="20"/>
      <c r="D45" s="19"/>
      <c r="E45" s="6"/>
      <c r="F45" s="20"/>
      <c r="G45" s="20"/>
      <c r="H45" s="20"/>
    </row>
    <row r="46" spans="1:8" x14ac:dyDescent="0.25">
      <c r="A46" s="2"/>
      <c r="B46" s="20"/>
      <c r="C46" s="20"/>
      <c r="D46" s="19"/>
      <c r="E46" s="6"/>
      <c r="F46" s="20"/>
      <c r="G46" s="20"/>
      <c r="H46" s="20"/>
    </row>
    <row r="47" spans="1:8" x14ac:dyDescent="0.25">
      <c r="A47" s="2"/>
      <c r="B47" s="20"/>
      <c r="C47" s="20"/>
      <c r="D47" s="19"/>
      <c r="E47" s="6"/>
      <c r="F47" s="20"/>
      <c r="G47" s="20"/>
      <c r="H47" s="20"/>
    </row>
    <row r="48" spans="1:8" x14ac:dyDescent="0.25">
      <c r="A48" s="2"/>
      <c r="B48" s="20"/>
      <c r="C48" s="20"/>
      <c r="D48" s="19"/>
      <c r="E48" s="6"/>
      <c r="F48" s="20"/>
      <c r="G48" s="20"/>
      <c r="H48" s="20"/>
    </row>
    <row r="49" spans="1:8" x14ac:dyDescent="0.25">
      <c r="A49" s="2"/>
      <c r="B49" s="20"/>
      <c r="C49" s="20"/>
      <c r="D49" s="19"/>
      <c r="E49" s="6"/>
      <c r="F49" s="20"/>
      <c r="G49" s="20"/>
      <c r="H49" s="20"/>
    </row>
    <row r="50" spans="1:8" x14ac:dyDescent="0.25">
      <c r="A50" s="2"/>
      <c r="B50" s="20"/>
      <c r="C50" s="20"/>
      <c r="D50" s="19"/>
      <c r="E50" s="6"/>
      <c r="F50" s="20"/>
      <c r="G50" s="20"/>
      <c r="H50" s="20"/>
    </row>
    <row r="51" spans="1:8" x14ac:dyDescent="0.25">
      <c r="A51" s="2"/>
      <c r="B51" s="20"/>
      <c r="C51" s="20"/>
      <c r="D51" s="19"/>
      <c r="E51" s="6"/>
      <c r="F51" s="20"/>
      <c r="G51" s="20"/>
      <c r="H51" s="20"/>
    </row>
    <row r="52" spans="1:8" x14ac:dyDescent="0.25">
      <c r="A52" s="2"/>
      <c r="B52" s="20"/>
      <c r="C52" s="20"/>
      <c r="D52" s="19"/>
      <c r="E52" s="6"/>
      <c r="F52" s="20"/>
      <c r="G52" s="20"/>
      <c r="H52" s="20"/>
    </row>
    <row r="53" spans="1:8" x14ac:dyDescent="0.25">
      <c r="A53" s="2"/>
      <c r="B53" s="20"/>
      <c r="C53" s="20"/>
      <c r="D53" s="19"/>
      <c r="E53" s="6"/>
      <c r="F53" s="20"/>
      <c r="G53" s="20"/>
      <c r="H53" s="20"/>
    </row>
    <row r="54" spans="1:8" x14ac:dyDescent="0.25">
      <c r="A54" s="2"/>
      <c r="B54" s="20"/>
      <c r="C54" s="20"/>
      <c r="D54" s="19"/>
      <c r="E54" s="6"/>
      <c r="F54" s="20"/>
      <c r="G54" s="20"/>
      <c r="H54" s="20"/>
    </row>
    <row r="55" spans="1:8" x14ac:dyDescent="0.25">
      <c r="A55" s="2"/>
      <c r="B55" s="20"/>
      <c r="C55" s="20"/>
      <c r="D55" s="19"/>
      <c r="E55" s="6"/>
      <c r="F55" s="20"/>
      <c r="G55" s="20"/>
      <c r="H55" s="20"/>
    </row>
    <row r="56" spans="1:8" x14ac:dyDescent="0.25">
      <c r="A56" s="2"/>
      <c r="B56" s="20"/>
      <c r="C56" s="20"/>
      <c r="D56" s="19"/>
      <c r="E56" s="6"/>
      <c r="F56" s="20"/>
      <c r="G56" s="20"/>
      <c r="H56" s="20"/>
    </row>
    <row r="57" spans="1:8" x14ac:dyDescent="0.25">
      <c r="A57" s="2"/>
      <c r="B57" s="20"/>
      <c r="C57" s="20"/>
      <c r="D57" s="19"/>
      <c r="E57" s="6"/>
      <c r="F57" s="20"/>
      <c r="G57" s="20"/>
      <c r="H57" s="20"/>
    </row>
    <row r="58" spans="1:8" x14ac:dyDescent="0.25">
      <c r="A58" s="2"/>
      <c r="B58" s="20"/>
      <c r="C58" s="20"/>
      <c r="D58" s="19"/>
      <c r="E58" s="6"/>
      <c r="F58" s="20"/>
      <c r="G58" s="20"/>
      <c r="H58" s="20"/>
    </row>
    <row r="59" spans="1:8" x14ac:dyDescent="0.25">
      <c r="A59" s="2"/>
      <c r="B59" s="20"/>
      <c r="C59" s="20"/>
      <c r="D59" s="19"/>
      <c r="E59" s="6"/>
      <c r="F59" s="20"/>
      <c r="G59" s="20"/>
      <c r="H59" s="20"/>
    </row>
    <row r="60" spans="1:8" x14ac:dyDescent="0.25">
      <c r="A60" s="2"/>
      <c r="B60" s="20"/>
      <c r="C60" s="20"/>
      <c r="D60" s="19"/>
      <c r="E60" s="6"/>
      <c r="F60" s="20"/>
      <c r="G60" s="20"/>
      <c r="H60" s="20"/>
    </row>
    <row r="61" spans="1:8" x14ac:dyDescent="0.25">
      <c r="A61" s="2"/>
      <c r="B61" s="20"/>
      <c r="C61" s="20"/>
      <c r="D61" s="19"/>
      <c r="E61" s="6"/>
      <c r="F61" s="20"/>
      <c r="G61" s="20"/>
      <c r="H61" s="20"/>
    </row>
    <row r="62" spans="1:8" x14ac:dyDescent="0.25">
      <c r="A62" s="2"/>
      <c r="B62" s="20"/>
      <c r="C62" s="20"/>
      <c r="D62" s="19"/>
      <c r="E62" s="6"/>
      <c r="F62" s="20"/>
      <c r="G62" s="20"/>
      <c r="H62" s="20"/>
    </row>
    <row r="63" spans="1:8" x14ac:dyDescent="0.25">
      <c r="A63" s="2"/>
      <c r="B63" s="20"/>
      <c r="C63" s="20"/>
      <c r="D63" s="19"/>
      <c r="E63" s="6"/>
      <c r="F63" s="20"/>
      <c r="G63" s="20"/>
      <c r="H63" s="20"/>
    </row>
    <row r="64" spans="1:8" x14ac:dyDescent="0.25">
      <c r="A64" s="2"/>
      <c r="B64" s="20"/>
      <c r="C64" s="20"/>
      <c r="D64" s="19"/>
      <c r="E64" s="6"/>
      <c r="F64" s="20"/>
      <c r="G64" s="20"/>
      <c r="H64" s="20"/>
    </row>
    <row r="65" spans="1:8" x14ac:dyDescent="0.25">
      <c r="A65" s="2"/>
      <c r="B65" s="20"/>
      <c r="C65" s="20"/>
      <c r="D65" s="19"/>
      <c r="E65" s="6"/>
      <c r="F65" s="20"/>
      <c r="G65" s="20"/>
      <c r="H65" s="20"/>
    </row>
    <row r="66" spans="1:8" x14ac:dyDescent="0.25">
      <c r="A66" s="2"/>
      <c r="B66" s="20"/>
      <c r="C66" s="20"/>
      <c r="D66" s="19"/>
      <c r="E66" s="6"/>
      <c r="F66" s="20"/>
      <c r="G66" s="20"/>
      <c r="H66" s="20"/>
    </row>
    <row r="67" spans="1:8" x14ac:dyDescent="0.25">
      <c r="A67" s="2"/>
      <c r="B67" s="20"/>
      <c r="C67" s="20"/>
      <c r="D67" s="19"/>
      <c r="E67" s="6"/>
      <c r="F67" s="20"/>
      <c r="G67" s="20"/>
      <c r="H67" s="20"/>
    </row>
    <row r="68" spans="1:8" x14ac:dyDescent="0.25">
      <c r="A68" s="2"/>
      <c r="B68" s="20"/>
      <c r="C68" s="20"/>
      <c r="D68" s="19"/>
      <c r="E68" s="6"/>
      <c r="F68" s="20"/>
      <c r="G68" s="20"/>
      <c r="H68" s="20"/>
    </row>
    <row r="69" spans="1:8" x14ac:dyDescent="0.25">
      <c r="A69" s="2"/>
      <c r="B69" s="20"/>
      <c r="C69" s="20"/>
      <c r="D69" s="19"/>
      <c r="E69" s="6"/>
      <c r="F69" s="20"/>
      <c r="G69" s="20"/>
      <c r="H69" s="20"/>
    </row>
    <row r="70" spans="1:8" x14ac:dyDescent="0.25">
      <c r="A70" s="2"/>
      <c r="B70" s="20"/>
      <c r="C70" s="20"/>
      <c r="D70" s="19"/>
      <c r="E70" s="6"/>
      <c r="F70" s="20"/>
      <c r="G70" s="20"/>
      <c r="H70" s="20"/>
    </row>
    <row r="71" spans="1:8" x14ac:dyDescent="0.25">
      <c r="A71" s="2"/>
      <c r="B71" s="20"/>
      <c r="C71" s="20"/>
      <c r="D71" s="19"/>
      <c r="E71" s="6"/>
      <c r="F71" s="20"/>
      <c r="G71" s="20"/>
      <c r="H71" s="20"/>
    </row>
    <row r="72" spans="1:8" x14ac:dyDescent="0.25">
      <c r="A72" s="2"/>
      <c r="B72" s="20"/>
      <c r="C72" s="20"/>
      <c r="D72" s="19"/>
      <c r="E72" s="6"/>
      <c r="F72" s="20"/>
      <c r="G72" s="20"/>
      <c r="H72" s="20"/>
    </row>
    <row r="73" spans="1:8" x14ac:dyDescent="0.25">
      <c r="A73" s="2"/>
      <c r="B73" s="20"/>
      <c r="C73" s="20"/>
      <c r="D73" s="19"/>
      <c r="E73" s="6"/>
      <c r="F73" s="20"/>
      <c r="G73" s="20"/>
      <c r="H73" s="20"/>
    </row>
    <row r="74" spans="1:8" x14ac:dyDescent="0.25">
      <c r="A74" s="2"/>
      <c r="B74" s="20"/>
      <c r="C74" s="20"/>
      <c r="D74" s="19"/>
      <c r="E74" s="6"/>
      <c r="F74" s="20"/>
      <c r="G74" s="20"/>
      <c r="H74" s="20"/>
    </row>
    <row r="75" spans="1:8" x14ac:dyDescent="0.25">
      <c r="A75" s="2"/>
      <c r="B75" s="20"/>
      <c r="C75" s="20"/>
      <c r="D75" s="19"/>
      <c r="E75" s="6"/>
      <c r="F75" s="20"/>
      <c r="G75" s="20"/>
      <c r="H75" s="20"/>
    </row>
    <row r="76" spans="1:8" x14ac:dyDescent="0.25">
      <c r="A76" s="2"/>
      <c r="B76" s="20"/>
      <c r="C76" s="20"/>
      <c r="D76" s="19"/>
      <c r="E76" s="6"/>
      <c r="F76" s="20"/>
      <c r="G76" s="20"/>
      <c r="H76" s="20"/>
    </row>
    <row r="77" spans="1:8" x14ac:dyDescent="0.25">
      <c r="A77" s="2"/>
      <c r="B77" s="20"/>
      <c r="C77" s="20"/>
      <c r="D77" s="19"/>
      <c r="E77" s="6"/>
      <c r="F77" s="20"/>
      <c r="G77" s="20"/>
      <c r="H77" s="20"/>
    </row>
    <row r="78" spans="1:8" x14ac:dyDescent="0.25">
      <c r="A78" s="2"/>
      <c r="B78" s="20"/>
      <c r="C78" s="20"/>
      <c r="D78" s="19"/>
      <c r="E78" s="6"/>
      <c r="F78" s="20"/>
      <c r="G78" s="20"/>
      <c r="H78" s="20"/>
    </row>
    <row r="79" spans="1:8" x14ac:dyDescent="0.25">
      <c r="A79" s="2"/>
      <c r="B79" s="20"/>
      <c r="C79" s="20"/>
      <c r="D79" s="19"/>
      <c r="E79" s="6"/>
      <c r="F79" s="20"/>
      <c r="G79" s="20"/>
      <c r="H79" s="20"/>
    </row>
    <row r="80" spans="1:8" x14ac:dyDescent="0.25">
      <c r="A80" s="2"/>
      <c r="B80" s="20"/>
      <c r="C80" s="20"/>
      <c r="D80" s="19"/>
      <c r="E80" s="6"/>
      <c r="F80" s="20"/>
      <c r="G80" s="20"/>
      <c r="H80" s="20"/>
    </row>
    <row r="81" spans="1:8" x14ac:dyDescent="0.25">
      <c r="A81" s="2"/>
      <c r="B81" s="20"/>
      <c r="C81" s="20"/>
      <c r="D81" s="19"/>
      <c r="E81" s="6"/>
      <c r="F81" s="20"/>
      <c r="G81" s="20"/>
      <c r="H81" s="20"/>
    </row>
    <row r="82" spans="1:8" x14ac:dyDescent="0.25">
      <c r="A82" s="2"/>
      <c r="B82" s="20"/>
      <c r="C82" s="20"/>
      <c r="D82" s="19"/>
      <c r="E82" s="6"/>
      <c r="F82" s="20"/>
      <c r="G82" s="20"/>
      <c r="H82" s="20"/>
    </row>
    <row r="83" spans="1:8" x14ac:dyDescent="0.25">
      <c r="A83" s="2"/>
      <c r="B83" s="20"/>
      <c r="C83" s="20"/>
      <c r="D83" s="19"/>
      <c r="E83" s="6"/>
      <c r="F83" s="20"/>
      <c r="G83" s="20"/>
      <c r="H83" s="20"/>
    </row>
    <row r="84" spans="1:8" x14ac:dyDescent="0.25">
      <c r="A84" s="2"/>
      <c r="B84" s="20"/>
      <c r="C84" s="20"/>
      <c r="D84" s="19"/>
      <c r="E84" s="6"/>
      <c r="F84" s="20"/>
      <c r="G84" s="20"/>
      <c r="H84" s="20"/>
    </row>
    <row r="85" spans="1:8" x14ac:dyDescent="0.25">
      <c r="A85" s="2"/>
      <c r="B85" s="20"/>
      <c r="C85" s="20"/>
      <c r="D85" s="19"/>
      <c r="E85" s="6"/>
      <c r="F85" s="20"/>
      <c r="G85" s="20"/>
      <c r="H85" s="20"/>
    </row>
    <row r="86" spans="1:8" x14ac:dyDescent="0.25">
      <c r="A86" s="2"/>
      <c r="B86" s="20"/>
      <c r="C86" s="20"/>
      <c r="D86" s="19"/>
      <c r="E86" s="6"/>
      <c r="F86" s="20"/>
      <c r="G86" s="20"/>
      <c r="H86" s="20"/>
    </row>
    <row r="87" spans="1:8" x14ac:dyDescent="0.25">
      <c r="A87" s="2"/>
      <c r="B87" s="20"/>
      <c r="C87" s="20"/>
      <c r="D87" s="19"/>
      <c r="E87" s="6"/>
      <c r="F87" s="20"/>
      <c r="G87" s="20"/>
      <c r="H87" s="20"/>
    </row>
    <row r="88" spans="1:8" x14ac:dyDescent="0.25">
      <c r="A88" s="2"/>
      <c r="B88" s="20"/>
      <c r="C88" s="20"/>
      <c r="D88" s="19"/>
      <c r="E88" s="6"/>
      <c r="F88" s="20"/>
      <c r="G88" s="20"/>
      <c r="H88" s="20"/>
    </row>
    <row r="89" spans="1:8" x14ac:dyDescent="0.25">
      <c r="A89" s="2"/>
      <c r="B89" s="20"/>
      <c r="C89" s="20"/>
      <c r="D89" s="19"/>
      <c r="E89" s="6"/>
      <c r="F89" s="20"/>
      <c r="G89" s="20"/>
      <c r="H89" s="20"/>
    </row>
    <row r="90" spans="1:8" x14ac:dyDescent="0.25">
      <c r="A90" s="2"/>
      <c r="B90" s="20"/>
      <c r="C90" s="20"/>
      <c r="D90" s="19"/>
      <c r="E90" s="6"/>
      <c r="F90" s="20"/>
      <c r="G90" s="20"/>
      <c r="H90" s="20"/>
    </row>
    <row r="91" spans="1:8" x14ac:dyDescent="0.25">
      <c r="A91" s="2"/>
      <c r="B91" s="20"/>
      <c r="C91" s="20"/>
      <c r="D91" s="19"/>
      <c r="E91" s="6"/>
      <c r="F91" s="20"/>
      <c r="G91" s="20"/>
      <c r="H91" s="20"/>
    </row>
    <row r="92" spans="1:8" x14ac:dyDescent="0.25">
      <c r="A92" s="2"/>
      <c r="B92" s="20"/>
      <c r="C92" s="20"/>
      <c r="D92" s="19"/>
      <c r="E92" s="6"/>
      <c r="F92" s="20"/>
      <c r="G92" s="20"/>
      <c r="H92" s="20"/>
    </row>
    <row r="93" spans="1:8" x14ac:dyDescent="0.25">
      <c r="A93" s="2"/>
      <c r="B93" s="20"/>
      <c r="C93" s="20"/>
      <c r="D93" s="19"/>
      <c r="E93" s="6"/>
      <c r="F93" s="20"/>
      <c r="G93" s="20"/>
      <c r="H93" s="20"/>
    </row>
    <row r="94" spans="1:8" x14ac:dyDescent="0.25">
      <c r="A94" s="2"/>
      <c r="B94" s="20"/>
      <c r="C94" s="20"/>
      <c r="D94" s="19"/>
      <c r="E94" s="6"/>
      <c r="F94" s="20"/>
      <c r="G94" s="20"/>
      <c r="H94" s="20"/>
    </row>
    <row r="95" spans="1:8" x14ac:dyDescent="0.25">
      <c r="A95" s="2"/>
      <c r="B95" s="20"/>
      <c r="C95" s="20"/>
      <c r="D95" s="19"/>
      <c r="E95" s="6"/>
      <c r="F95" s="20"/>
      <c r="G95" s="20"/>
      <c r="H95" s="20"/>
    </row>
    <row r="96" spans="1:8" x14ac:dyDescent="0.25">
      <c r="A96" s="2"/>
      <c r="B96" s="20"/>
      <c r="C96" s="20"/>
      <c r="D96" s="19"/>
      <c r="E96" s="6"/>
      <c r="F96" s="20"/>
      <c r="G96" s="20"/>
      <c r="H96" s="20"/>
    </row>
    <row r="97" spans="1:8" x14ac:dyDescent="0.25">
      <c r="A97" s="2"/>
      <c r="B97" s="20"/>
      <c r="C97" s="20"/>
      <c r="D97" s="19"/>
      <c r="E97" s="6"/>
      <c r="F97" s="20"/>
      <c r="G97" s="20"/>
      <c r="H97" s="20"/>
    </row>
    <row r="98" spans="1:8" x14ac:dyDescent="0.25">
      <c r="A98" s="2"/>
      <c r="B98" s="20"/>
      <c r="C98" s="20"/>
      <c r="D98" s="19"/>
      <c r="E98" s="6"/>
      <c r="F98" s="20"/>
      <c r="G98" s="20"/>
      <c r="H98" s="20"/>
    </row>
    <row r="99" spans="1:8" x14ac:dyDescent="0.25">
      <c r="A99" s="2"/>
      <c r="B99" s="20"/>
      <c r="C99" s="20"/>
      <c r="D99" s="19"/>
      <c r="E99" s="6"/>
      <c r="F99" s="20"/>
      <c r="G99" s="20"/>
      <c r="H99" s="20"/>
    </row>
    <row r="100" spans="1:8" x14ac:dyDescent="0.25">
      <c r="A100" s="2"/>
      <c r="B100" s="20"/>
      <c r="C100" s="20"/>
      <c r="D100" s="19"/>
      <c r="E100" s="6"/>
      <c r="F100" s="20"/>
      <c r="G100" s="20"/>
      <c r="H100" s="20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71285-96BC-42B4-A0AF-DA8135D6809C}">
  <dimension ref="A1:O101"/>
  <sheetViews>
    <sheetView zoomScaleNormal="100" workbookViewId="0">
      <pane ySplit="1" topLeftCell="A2" activePane="bottomLeft" state="frozen"/>
      <selection pane="bottomLeft" activeCell="I13" sqref="I13"/>
    </sheetView>
  </sheetViews>
  <sheetFormatPr defaultColWidth="12.5703125" defaultRowHeight="15.75" x14ac:dyDescent="0.25"/>
  <cols>
    <col min="1" max="1" width="12.5703125" style="11"/>
    <col min="2" max="4" width="12.5703125" style="1"/>
    <col min="5" max="5" width="12.5703125" style="23"/>
    <col min="6" max="6" width="25" style="1" customWidth="1"/>
    <col min="7" max="16384" width="12.5703125" style="1"/>
  </cols>
  <sheetData>
    <row r="1" spans="1:15" ht="31.5" x14ac:dyDescent="0.25">
      <c r="A1" s="35" t="s">
        <v>102</v>
      </c>
      <c r="B1" s="35"/>
      <c r="C1" s="35"/>
      <c r="D1" s="35"/>
      <c r="E1" s="35"/>
      <c r="F1" s="35"/>
      <c r="G1" s="35"/>
      <c r="H1" s="35"/>
    </row>
    <row r="2" spans="1:15" x14ac:dyDescent="0.25">
      <c r="A2" s="2" t="s">
        <v>4</v>
      </c>
      <c r="B2" s="3" t="s">
        <v>5</v>
      </c>
      <c r="C2" s="3" t="s">
        <v>6</v>
      </c>
      <c r="D2" s="3" t="s">
        <v>7</v>
      </c>
      <c r="E2" s="4" t="s">
        <v>8</v>
      </c>
      <c r="F2" s="3" t="s">
        <v>9</v>
      </c>
      <c r="G2" s="3" t="s">
        <v>10</v>
      </c>
      <c r="H2" s="3" t="s">
        <v>11</v>
      </c>
    </row>
    <row r="3" spans="1:15" x14ac:dyDescent="0.25">
      <c r="A3" s="2"/>
      <c r="B3" s="5">
        <v>2154</v>
      </c>
      <c r="C3" s="3"/>
      <c r="D3" s="5"/>
      <c r="E3" s="4"/>
      <c r="F3" s="3"/>
      <c r="G3" s="3"/>
      <c r="H3" s="3"/>
    </row>
    <row r="4" spans="1:15" x14ac:dyDescent="0.25">
      <c r="A4" s="7" t="s">
        <v>12</v>
      </c>
      <c r="B4" s="5">
        <v>2265.4</v>
      </c>
      <c r="C4" s="3">
        <v>111.4</v>
      </c>
      <c r="D4" s="5">
        <v>32.700000000000003</v>
      </c>
      <c r="E4" s="6"/>
      <c r="F4" s="3"/>
      <c r="G4" s="3"/>
      <c r="H4" s="3"/>
    </row>
    <row r="5" spans="1:15" x14ac:dyDescent="0.25">
      <c r="A5" s="7" t="s">
        <v>14</v>
      </c>
      <c r="B5" s="3">
        <v>2272</v>
      </c>
      <c r="C5" s="3">
        <f t="shared" ref="C5:C12" si="0">B5-B4</f>
        <v>6.5999999999999091</v>
      </c>
      <c r="D5" s="3">
        <v>19.5</v>
      </c>
      <c r="E5" s="6">
        <f t="shared" ref="E5:E24" si="1">D5/C5</f>
        <v>2.9545454545454954</v>
      </c>
      <c r="F5" s="3"/>
      <c r="G5" s="3"/>
      <c r="H5" s="3"/>
    </row>
    <row r="6" spans="1:15" x14ac:dyDescent="0.25">
      <c r="A6" s="7" t="s">
        <v>42</v>
      </c>
      <c r="B6" s="3">
        <v>2287</v>
      </c>
      <c r="C6" s="3">
        <f t="shared" si="0"/>
        <v>15</v>
      </c>
      <c r="D6" s="3">
        <v>38.4</v>
      </c>
      <c r="E6" s="6">
        <f t="shared" si="1"/>
        <v>2.56</v>
      </c>
      <c r="F6" s="3"/>
      <c r="G6" s="3"/>
      <c r="H6" s="3"/>
    </row>
    <row r="7" spans="1:15" x14ac:dyDescent="0.25">
      <c r="A7" s="7" t="s">
        <v>103</v>
      </c>
      <c r="B7" s="3">
        <v>2298</v>
      </c>
      <c r="C7" s="3">
        <f t="shared" si="0"/>
        <v>11</v>
      </c>
      <c r="D7" s="3">
        <v>31.4</v>
      </c>
      <c r="E7" s="6">
        <f t="shared" si="1"/>
        <v>2.8545454545454545</v>
      </c>
      <c r="F7" s="3"/>
      <c r="G7" s="3"/>
      <c r="H7" s="3"/>
      <c r="O7" s="1">
        <f>MAX(B3:B101)</f>
        <v>2576.1999999999998</v>
      </c>
    </row>
    <row r="8" spans="1:15" x14ac:dyDescent="0.25">
      <c r="A8" s="7" t="s">
        <v>28</v>
      </c>
      <c r="B8" s="3">
        <v>2320</v>
      </c>
      <c r="C8" s="3">
        <f t="shared" si="0"/>
        <v>22</v>
      </c>
      <c r="D8" s="3">
        <v>56</v>
      </c>
      <c r="E8" s="6">
        <f t="shared" si="1"/>
        <v>2.5454545454545454</v>
      </c>
      <c r="F8" s="3"/>
      <c r="G8" s="3"/>
      <c r="H8" s="3"/>
    </row>
    <row r="9" spans="1:15" x14ac:dyDescent="0.25">
      <c r="A9" s="7" t="s">
        <v>93</v>
      </c>
      <c r="B9" s="6">
        <v>2347.5</v>
      </c>
      <c r="C9" s="6">
        <f t="shared" si="0"/>
        <v>27.5</v>
      </c>
      <c r="D9" s="9">
        <v>62.1</v>
      </c>
      <c r="E9" s="6">
        <f t="shared" si="1"/>
        <v>2.2581818181818183</v>
      </c>
      <c r="F9" s="3"/>
      <c r="G9" s="3" t="s">
        <v>104</v>
      </c>
      <c r="H9" s="3" t="s">
        <v>105</v>
      </c>
      <c r="O9" s="1">
        <f>SUM(C3:C100)</f>
        <v>422.1999999999997</v>
      </c>
    </row>
    <row r="10" spans="1:15" x14ac:dyDescent="0.25">
      <c r="A10" s="7" t="s">
        <v>66</v>
      </c>
      <c r="B10" s="6">
        <v>2350.3000000000002</v>
      </c>
      <c r="C10" s="6">
        <f t="shared" si="0"/>
        <v>2.8000000000001819</v>
      </c>
      <c r="D10" s="9">
        <v>8.1999999999999993</v>
      </c>
      <c r="E10" s="6">
        <f t="shared" si="1"/>
        <v>2.9285714285712379</v>
      </c>
      <c r="F10" s="3"/>
      <c r="G10" s="3"/>
      <c r="H10" s="3"/>
    </row>
    <row r="11" spans="1:15" x14ac:dyDescent="0.25">
      <c r="A11" s="7" t="s">
        <v>47</v>
      </c>
      <c r="B11" s="6">
        <v>2358.1</v>
      </c>
      <c r="C11" s="6">
        <f t="shared" si="0"/>
        <v>7.7999999999997272</v>
      </c>
      <c r="D11" s="9">
        <v>18.8</v>
      </c>
      <c r="E11" s="6">
        <f t="shared" si="1"/>
        <v>2.4102564102564945</v>
      </c>
      <c r="F11" s="3"/>
      <c r="G11" s="3"/>
      <c r="H11" s="3"/>
    </row>
    <row r="12" spans="1:15" x14ac:dyDescent="0.25">
      <c r="A12" s="2" t="s">
        <v>68</v>
      </c>
      <c r="B12" s="6">
        <v>2386.9</v>
      </c>
      <c r="C12" s="6">
        <f t="shared" si="0"/>
        <v>28.800000000000182</v>
      </c>
      <c r="D12" s="9">
        <v>36.5</v>
      </c>
      <c r="E12" s="6">
        <f t="shared" si="1"/>
        <v>1.2673611111111032</v>
      </c>
      <c r="F12" s="3"/>
      <c r="G12" s="3"/>
      <c r="H12" s="3"/>
    </row>
    <row r="13" spans="1:15" x14ac:dyDescent="0.25">
      <c r="A13" s="2" t="s">
        <v>38</v>
      </c>
      <c r="B13" s="6">
        <v>2397.9</v>
      </c>
      <c r="C13" s="6">
        <f>B13-B12</f>
        <v>11</v>
      </c>
      <c r="D13" s="9">
        <v>27</v>
      </c>
      <c r="E13" s="6">
        <f t="shared" si="1"/>
        <v>2.4545454545454546</v>
      </c>
      <c r="F13" s="3"/>
      <c r="G13" s="3"/>
      <c r="H13" s="3"/>
      <c r="I13" s="12"/>
    </row>
    <row r="14" spans="1:15" x14ac:dyDescent="0.25">
      <c r="A14" s="2" t="s">
        <v>69</v>
      </c>
      <c r="B14" s="6">
        <v>2412.8000000000002</v>
      </c>
      <c r="C14" s="6">
        <f>B14-B13</f>
        <v>14.900000000000091</v>
      </c>
      <c r="D14" s="9">
        <v>35.6</v>
      </c>
      <c r="E14" s="6">
        <f t="shared" si="1"/>
        <v>2.3892617449664284</v>
      </c>
      <c r="F14" s="3"/>
      <c r="G14" s="3">
        <f>I13/C14</f>
        <v>0</v>
      </c>
      <c r="H14" s="3"/>
    </row>
    <row r="15" spans="1:15" x14ac:dyDescent="0.25">
      <c r="A15" s="2" t="s">
        <v>70</v>
      </c>
      <c r="B15" s="6">
        <v>2430</v>
      </c>
      <c r="C15" s="6">
        <f t="shared" ref="C15:C19" si="2">B15-B14</f>
        <v>17.199999999999818</v>
      </c>
      <c r="D15" s="9">
        <v>40.9</v>
      </c>
      <c r="E15" s="6">
        <f t="shared" si="1"/>
        <v>2.3779069767442111</v>
      </c>
      <c r="F15" s="3"/>
      <c r="G15" s="3"/>
      <c r="H15" s="3"/>
    </row>
    <row r="16" spans="1:15" x14ac:dyDescent="0.25">
      <c r="A16" s="2" t="s">
        <v>50</v>
      </c>
      <c r="B16" s="6">
        <v>2449.5</v>
      </c>
      <c r="C16" s="6">
        <f t="shared" si="2"/>
        <v>19.5</v>
      </c>
      <c r="D16" s="9">
        <v>59.1</v>
      </c>
      <c r="E16" s="6">
        <f t="shared" si="1"/>
        <v>3.0307692307692307</v>
      </c>
      <c r="F16" s="3"/>
      <c r="G16" s="3"/>
      <c r="H16" s="3"/>
    </row>
    <row r="17" spans="1:8" x14ac:dyDescent="0.25">
      <c r="A17" s="2" t="s">
        <v>98</v>
      </c>
      <c r="B17" s="3">
        <v>2479</v>
      </c>
      <c r="C17" s="6">
        <f t="shared" si="2"/>
        <v>29.5</v>
      </c>
      <c r="D17" s="8">
        <v>46.9</v>
      </c>
      <c r="E17" s="6">
        <f t="shared" si="1"/>
        <v>1.5898305084745763</v>
      </c>
      <c r="F17" s="3"/>
      <c r="G17" s="3"/>
      <c r="H17" s="3"/>
    </row>
    <row r="18" spans="1:8" x14ac:dyDescent="0.25">
      <c r="A18" s="2" t="s">
        <v>74</v>
      </c>
      <c r="B18" s="3">
        <v>2491.6999999999998</v>
      </c>
      <c r="C18" s="3">
        <f t="shared" si="2"/>
        <v>12.699999999999818</v>
      </c>
      <c r="D18" s="8">
        <v>36</v>
      </c>
      <c r="E18" s="6">
        <f t="shared" si="1"/>
        <v>2.8346456692913793</v>
      </c>
      <c r="F18" s="3"/>
      <c r="G18" s="3"/>
      <c r="H18" s="3"/>
    </row>
    <row r="19" spans="1:8" x14ac:dyDescent="0.25">
      <c r="A19" s="2" t="s">
        <v>75</v>
      </c>
      <c r="B19" s="3">
        <v>2515.4</v>
      </c>
      <c r="C19" s="3">
        <f t="shared" si="2"/>
        <v>23.700000000000273</v>
      </c>
      <c r="D19" s="8">
        <v>56.4</v>
      </c>
      <c r="E19" s="6">
        <f t="shared" si="1"/>
        <v>2.3797468354430107</v>
      </c>
      <c r="F19" s="3"/>
      <c r="G19" s="3"/>
      <c r="H19" s="3"/>
    </row>
    <row r="20" spans="1:8" x14ac:dyDescent="0.25">
      <c r="A20" s="2" t="s">
        <v>76</v>
      </c>
      <c r="B20" s="3">
        <v>2531.6999999999998</v>
      </c>
      <c r="C20" s="3">
        <f>B20-B19</f>
        <v>16.299999999999727</v>
      </c>
      <c r="D20" s="8">
        <v>40.9</v>
      </c>
      <c r="E20" s="6">
        <f t="shared" si="1"/>
        <v>2.509202453987772</v>
      </c>
      <c r="F20" s="3"/>
      <c r="G20" s="3"/>
      <c r="H20" s="3"/>
    </row>
    <row r="21" spans="1:8" x14ac:dyDescent="0.25">
      <c r="A21" s="2" t="s">
        <v>78</v>
      </c>
      <c r="B21" s="3">
        <v>2545.1</v>
      </c>
      <c r="C21" s="3">
        <f>B21-B20</f>
        <v>13.400000000000091</v>
      </c>
      <c r="D21" s="8">
        <v>40.299999999999997</v>
      </c>
      <c r="E21" s="6">
        <f t="shared" si="1"/>
        <v>3.0074626865671434</v>
      </c>
      <c r="F21" s="3"/>
      <c r="G21" s="3"/>
      <c r="H21" s="3"/>
    </row>
    <row r="22" spans="1:8" x14ac:dyDescent="0.25">
      <c r="A22" s="2" t="s">
        <v>79</v>
      </c>
      <c r="B22" s="3">
        <v>2555.6999999999998</v>
      </c>
      <c r="C22" s="3">
        <f>B22-B21</f>
        <v>10.599999999999909</v>
      </c>
      <c r="D22" s="8">
        <v>21.8</v>
      </c>
      <c r="E22" s="6">
        <f t="shared" si="1"/>
        <v>2.0566037735849232</v>
      </c>
      <c r="F22" s="3"/>
      <c r="G22" s="3"/>
      <c r="H22" s="3"/>
    </row>
    <row r="23" spans="1:8" x14ac:dyDescent="0.25">
      <c r="A23" s="2" t="s">
        <v>53</v>
      </c>
      <c r="B23" s="3">
        <v>2562.5</v>
      </c>
      <c r="C23" s="3">
        <f>B23-B22</f>
        <v>6.8000000000001819</v>
      </c>
      <c r="D23" s="8">
        <v>20.8</v>
      </c>
      <c r="E23" s="6">
        <f t="shared" si="1"/>
        <v>3.0588235294116828</v>
      </c>
      <c r="F23" s="3"/>
      <c r="G23" s="3"/>
      <c r="H23" s="3"/>
    </row>
    <row r="24" spans="1:8" s="27" customFormat="1" x14ac:dyDescent="0.25">
      <c r="A24" s="24" t="s">
        <v>82</v>
      </c>
      <c r="B24" s="25">
        <v>2576.1999999999998</v>
      </c>
      <c r="C24" s="25">
        <f>B24-B23</f>
        <v>13.699999999999818</v>
      </c>
      <c r="D24" s="25">
        <v>46.4</v>
      </c>
      <c r="E24" s="26">
        <f t="shared" si="1"/>
        <v>3.3868613138686579</v>
      </c>
      <c r="F24" s="25"/>
      <c r="G24" s="25"/>
      <c r="H24" s="25"/>
    </row>
    <row r="25" spans="1:8" x14ac:dyDescent="0.25">
      <c r="A25" s="28"/>
      <c r="B25" s="20"/>
      <c r="C25" s="20"/>
      <c r="D25" s="20"/>
      <c r="E25" s="6"/>
      <c r="F25" s="20"/>
      <c r="G25" s="20"/>
      <c r="H25" s="20"/>
    </row>
    <row r="26" spans="1:8" x14ac:dyDescent="0.25">
      <c r="A26" s="28"/>
      <c r="B26" s="20"/>
      <c r="C26" s="20"/>
      <c r="D26" s="20"/>
      <c r="E26" s="6"/>
      <c r="F26" s="20"/>
      <c r="G26" s="20"/>
      <c r="H26" s="20"/>
    </row>
    <row r="27" spans="1:8" x14ac:dyDescent="0.25">
      <c r="A27" s="28"/>
      <c r="B27" s="20"/>
      <c r="C27" s="20"/>
      <c r="D27" s="20"/>
      <c r="E27" s="6"/>
      <c r="F27" s="20"/>
      <c r="G27" s="20"/>
      <c r="H27" s="20"/>
    </row>
    <row r="28" spans="1:8" x14ac:dyDescent="0.25">
      <c r="A28" s="28"/>
      <c r="B28" s="20"/>
      <c r="C28" s="20"/>
      <c r="D28" s="20"/>
      <c r="E28" s="6"/>
      <c r="F28" s="20"/>
      <c r="G28" s="20"/>
      <c r="H28" s="20"/>
    </row>
    <row r="29" spans="1:8" x14ac:dyDescent="0.25">
      <c r="A29" s="28"/>
      <c r="B29" s="20"/>
      <c r="C29" s="20"/>
      <c r="D29" s="20"/>
      <c r="E29" s="6"/>
      <c r="F29" s="20"/>
      <c r="G29" s="20"/>
      <c r="H29" s="20"/>
    </row>
    <row r="30" spans="1:8" x14ac:dyDescent="0.25">
      <c r="A30" s="28"/>
      <c r="B30" s="20"/>
      <c r="C30" s="20"/>
      <c r="D30" s="20"/>
      <c r="E30" s="6"/>
      <c r="F30" s="20"/>
      <c r="G30" s="20"/>
      <c r="H30" s="20"/>
    </row>
    <row r="31" spans="1:8" x14ac:dyDescent="0.25">
      <c r="A31" s="28"/>
      <c r="B31" s="20"/>
      <c r="C31" s="20"/>
      <c r="D31" s="20"/>
      <c r="E31" s="6"/>
      <c r="F31" s="20"/>
      <c r="G31" s="20"/>
      <c r="H31" s="20"/>
    </row>
    <row r="32" spans="1:8" x14ac:dyDescent="0.25">
      <c r="A32" s="28"/>
      <c r="B32" s="20"/>
      <c r="C32" s="20"/>
      <c r="D32" s="20"/>
      <c r="E32" s="6"/>
      <c r="F32" s="20"/>
      <c r="G32" s="20"/>
      <c r="H32" s="20"/>
    </row>
    <row r="33" spans="1:8" x14ac:dyDescent="0.25">
      <c r="A33" s="28"/>
      <c r="B33" s="20"/>
      <c r="C33" s="20"/>
      <c r="D33" s="20"/>
      <c r="E33" s="6"/>
      <c r="F33" s="20"/>
      <c r="G33" s="20"/>
      <c r="H33" s="20"/>
    </row>
    <row r="34" spans="1:8" x14ac:dyDescent="0.25">
      <c r="A34" s="28"/>
      <c r="B34" s="20"/>
      <c r="C34" s="20"/>
      <c r="D34" s="20"/>
      <c r="E34" s="6"/>
      <c r="F34" s="20"/>
      <c r="G34" s="20"/>
      <c r="H34" s="20"/>
    </row>
    <row r="35" spans="1:8" x14ac:dyDescent="0.25">
      <c r="A35" s="28"/>
      <c r="B35" s="20"/>
      <c r="C35" s="20"/>
      <c r="D35" s="20"/>
      <c r="E35" s="6"/>
      <c r="F35" s="20"/>
      <c r="G35" s="20"/>
      <c r="H35" s="20"/>
    </row>
    <row r="36" spans="1:8" x14ac:dyDescent="0.25">
      <c r="A36" s="28"/>
      <c r="B36" s="20"/>
      <c r="C36" s="20"/>
      <c r="D36" s="20"/>
      <c r="E36" s="6"/>
      <c r="F36" s="20"/>
      <c r="G36" s="20"/>
      <c r="H36" s="20"/>
    </row>
    <row r="37" spans="1:8" x14ac:dyDescent="0.25">
      <c r="A37" s="28"/>
      <c r="B37" s="20"/>
      <c r="C37" s="20"/>
      <c r="D37" s="20"/>
      <c r="E37" s="6"/>
      <c r="F37" s="20"/>
      <c r="G37" s="20"/>
      <c r="H37" s="20"/>
    </row>
    <row r="38" spans="1:8" x14ac:dyDescent="0.25">
      <c r="A38" s="28"/>
      <c r="B38" s="20"/>
      <c r="C38" s="20"/>
      <c r="D38" s="20"/>
      <c r="E38" s="6"/>
      <c r="F38" s="20"/>
      <c r="G38" s="20"/>
      <c r="H38" s="20"/>
    </row>
    <row r="39" spans="1:8" x14ac:dyDescent="0.25">
      <c r="A39" s="28"/>
      <c r="B39" s="20"/>
      <c r="C39" s="20"/>
      <c r="D39" s="20"/>
      <c r="E39" s="6"/>
      <c r="F39" s="20"/>
      <c r="G39" s="20"/>
      <c r="H39" s="20"/>
    </row>
    <row r="40" spans="1:8" x14ac:dyDescent="0.25">
      <c r="A40" s="28"/>
      <c r="B40" s="20"/>
      <c r="C40" s="20"/>
      <c r="D40" s="20"/>
      <c r="E40" s="6"/>
      <c r="F40" s="20"/>
      <c r="G40" s="20"/>
      <c r="H40" s="20"/>
    </row>
    <row r="41" spans="1:8" x14ac:dyDescent="0.25">
      <c r="A41" s="28"/>
      <c r="B41" s="20"/>
      <c r="C41" s="20"/>
      <c r="D41" s="20"/>
      <c r="E41" s="6"/>
      <c r="F41" s="20"/>
      <c r="G41" s="20"/>
      <c r="H41" s="20"/>
    </row>
    <row r="42" spans="1:8" x14ac:dyDescent="0.25">
      <c r="A42" s="28"/>
      <c r="B42" s="20"/>
      <c r="C42" s="20"/>
      <c r="D42" s="20"/>
      <c r="E42" s="6"/>
      <c r="F42" s="20"/>
      <c r="G42" s="20"/>
      <c r="H42" s="20"/>
    </row>
    <row r="43" spans="1:8" x14ac:dyDescent="0.25">
      <c r="A43" s="28"/>
      <c r="B43" s="20"/>
      <c r="C43" s="20"/>
      <c r="D43" s="20"/>
      <c r="E43" s="6"/>
      <c r="F43" s="20"/>
      <c r="G43" s="20"/>
      <c r="H43" s="20"/>
    </row>
    <row r="44" spans="1:8" x14ac:dyDescent="0.25">
      <c r="A44" s="28"/>
      <c r="B44" s="20"/>
      <c r="C44" s="20"/>
      <c r="D44" s="20"/>
      <c r="E44" s="6"/>
      <c r="F44" s="20"/>
      <c r="G44" s="20"/>
      <c r="H44" s="20"/>
    </row>
    <row r="45" spans="1:8" x14ac:dyDescent="0.25">
      <c r="A45" s="28"/>
      <c r="B45" s="20"/>
      <c r="C45" s="20"/>
      <c r="D45" s="20"/>
      <c r="E45" s="6"/>
      <c r="F45" s="20"/>
      <c r="G45" s="20"/>
      <c r="H45" s="20"/>
    </row>
    <row r="46" spans="1:8" x14ac:dyDescent="0.25">
      <c r="A46" s="28"/>
      <c r="B46" s="20"/>
      <c r="C46" s="20"/>
      <c r="D46" s="20"/>
      <c r="E46" s="6"/>
      <c r="F46" s="20"/>
      <c r="G46" s="20"/>
      <c r="H46" s="20"/>
    </row>
    <row r="47" spans="1:8" x14ac:dyDescent="0.25">
      <c r="A47" s="28"/>
      <c r="B47" s="20"/>
      <c r="C47" s="20"/>
      <c r="D47" s="20"/>
      <c r="E47" s="6"/>
      <c r="F47" s="20"/>
      <c r="G47" s="20"/>
      <c r="H47" s="20"/>
    </row>
    <row r="48" spans="1:8" x14ac:dyDescent="0.25">
      <c r="A48" s="28"/>
      <c r="B48" s="20"/>
      <c r="C48" s="20"/>
      <c r="D48" s="20"/>
      <c r="E48" s="6"/>
      <c r="F48" s="20"/>
      <c r="G48" s="20"/>
      <c r="H48" s="20"/>
    </row>
    <row r="49" spans="1:8" x14ac:dyDescent="0.25">
      <c r="A49" s="28"/>
      <c r="B49" s="20"/>
      <c r="C49" s="20"/>
      <c r="D49" s="20"/>
      <c r="E49" s="6"/>
      <c r="F49" s="20"/>
      <c r="G49" s="20"/>
      <c r="H49" s="20"/>
    </row>
    <row r="50" spans="1:8" x14ac:dyDescent="0.25">
      <c r="A50" s="28"/>
      <c r="B50" s="20"/>
      <c r="C50" s="20"/>
      <c r="D50" s="20"/>
      <c r="E50" s="6"/>
      <c r="F50" s="20"/>
      <c r="G50" s="20"/>
      <c r="H50" s="20"/>
    </row>
    <row r="51" spans="1:8" x14ac:dyDescent="0.25">
      <c r="A51" s="28"/>
      <c r="B51" s="20"/>
      <c r="C51" s="20"/>
      <c r="D51" s="20"/>
      <c r="E51" s="6"/>
      <c r="F51" s="20"/>
      <c r="G51" s="20"/>
      <c r="H51" s="20"/>
    </row>
    <row r="52" spans="1:8" x14ac:dyDescent="0.25">
      <c r="A52" s="28"/>
      <c r="B52" s="20"/>
      <c r="C52" s="20"/>
      <c r="D52" s="20"/>
      <c r="E52" s="6"/>
      <c r="F52" s="20"/>
      <c r="G52" s="20"/>
      <c r="H52" s="20"/>
    </row>
    <row r="53" spans="1:8" x14ac:dyDescent="0.25">
      <c r="A53" s="28"/>
      <c r="B53" s="20"/>
      <c r="C53" s="20"/>
      <c r="D53" s="20"/>
      <c r="E53" s="6"/>
      <c r="F53" s="20"/>
      <c r="G53" s="20"/>
      <c r="H53" s="20"/>
    </row>
    <row r="54" spans="1:8" x14ac:dyDescent="0.25">
      <c r="A54" s="28"/>
      <c r="B54" s="20"/>
      <c r="C54" s="20"/>
      <c r="D54" s="20"/>
      <c r="E54" s="6"/>
      <c r="F54" s="20"/>
      <c r="G54" s="20"/>
      <c r="H54" s="20"/>
    </row>
    <row r="55" spans="1:8" x14ac:dyDescent="0.25">
      <c r="A55" s="28"/>
      <c r="B55" s="20"/>
      <c r="C55" s="20"/>
      <c r="D55" s="20"/>
      <c r="E55" s="6"/>
      <c r="F55" s="20"/>
      <c r="G55" s="20"/>
      <c r="H55" s="20"/>
    </row>
    <row r="56" spans="1:8" x14ac:dyDescent="0.25">
      <c r="A56" s="28"/>
      <c r="B56" s="20"/>
      <c r="C56" s="20"/>
      <c r="D56" s="20"/>
      <c r="E56" s="6"/>
      <c r="F56" s="20"/>
      <c r="G56" s="20"/>
      <c r="H56" s="20"/>
    </row>
    <row r="57" spans="1:8" x14ac:dyDescent="0.25">
      <c r="A57" s="28"/>
      <c r="B57" s="20"/>
      <c r="C57" s="20"/>
      <c r="D57" s="20"/>
      <c r="E57" s="6"/>
      <c r="F57" s="20"/>
      <c r="G57" s="20"/>
      <c r="H57" s="20"/>
    </row>
    <row r="58" spans="1:8" x14ac:dyDescent="0.25">
      <c r="A58" s="28"/>
      <c r="B58" s="20"/>
      <c r="C58" s="20"/>
      <c r="D58" s="20"/>
      <c r="E58" s="6"/>
      <c r="F58" s="20"/>
      <c r="G58" s="20"/>
      <c r="H58" s="20"/>
    </row>
    <row r="59" spans="1:8" x14ac:dyDescent="0.25">
      <c r="A59" s="28"/>
      <c r="B59" s="20"/>
      <c r="C59" s="20"/>
      <c r="D59" s="20"/>
      <c r="E59" s="6"/>
      <c r="F59" s="20"/>
      <c r="G59" s="20"/>
      <c r="H59" s="20"/>
    </row>
    <row r="60" spans="1:8" x14ac:dyDescent="0.25">
      <c r="A60" s="28"/>
      <c r="B60" s="20"/>
      <c r="C60" s="20"/>
      <c r="D60" s="20"/>
      <c r="E60" s="6"/>
      <c r="F60" s="20"/>
      <c r="G60" s="20"/>
      <c r="H60" s="20"/>
    </row>
    <row r="61" spans="1:8" x14ac:dyDescent="0.25">
      <c r="A61" s="28"/>
      <c r="B61" s="20"/>
      <c r="C61" s="20"/>
      <c r="D61" s="20"/>
      <c r="E61" s="6"/>
      <c r="F61" s="20"/>
      <c r="G61" s="20"/>
      <c r="H61" s="20"/>
    </row>
    <row r="62" spans="1:8" x14ac:dyDescent="0.25">
      <c r="A62" s="28"/>
      <c r="B62" s="20"/>
      <c r="C62" s="20"/>
      <c r="D62" s="20"/>
      <c r="E62" s="6"/>
      <c r="F62" s="20"/>
      <c r="G62" s="20"/>
      <c r="H62" s="20"/>
    </row>
    <row r="63" spans="1:8" x14ac:dyDescent="0.25">
      <c r="A63" s="28"/>
      <c r="B63" s="20"/>
      <c r="C63" s="20"/>
      <c r="D63" s="20"/>
      <c r="E63" s="6"/>
      <c r="F63" s="20"/>
      <c r="G63" s="20"/>
      <c r="H63" s="20"/>
    </row>
    <row r="64" spans="1:8" x14ac:dyDescent="0.25">
      <c r="A64" s="28"/>
      <c r="B64" s="20"/>
      <c r="C64" s="20"/>
      <c r="D64" s="20"/>
      <c r="E64" s="6"/>
      <c r="F64" s="20"/>
      <c r="G64" s="20"/>
      <c r="H64" s="20"/>
    </row>
    <row r="65" spans="1:8" x14ac:dyDescent="0.25">
      <c r="A65" s="28"/>
      <c r="B65" s="20"/>
      <c r="C65" s="20"/>
      <c r="D65" s="20"/>
      <c r="E65" s="6"/>
      <c r="F65" s="20"/>
      <c r="G65" s="20"/>
      <c r="H65" s="20"/>
    </row>
    <row r="66" spans="1:8" x14ac:dyDescent="0.25">
      <c r="A66" s="28"/>
      <c r="B66" s="20"/>
      <c r="C66" s="20"/>
      <c r="D66" s="20"/>
      <c r="E66" s="6"/>
      <c r="F66" s="20"/>
      <c r="G66" s="20"/>
      <c r="H66" s="20"/>
    </row>
    <row r="67" spans="1:8" x14ac:dyDescent="0.25">
      <c r="A67" s="28"/>
      <c r="B67" s="20"/>
      <c r="C67" s="20"/>
      <c r="D67" s="20"/>
      <c r="E67" s="6"/>
      <c r="F67" s="20"/>
      <c r="G67" s="20"/>
      <c r="H67" s="20"/>
    </row>
    <row r="68" spans="1:8" x14ac:dyDescent="0.25">
      <c r="A68" s="28"/>
      <c r="B68" s="20"/>
      <c r="C68" s="20"/>
      <c r="D68" s="20"/>
      <c r="E68" s="6"/>
      <c r="F68" s="20"/>
      <c r="G68" s="20"/>
      <c r="H68" s="20"/>
    </row>
    <row r="69" spans="1:8" x14ac:dyDescent="0.25">
      <c r="A69" s="28"/>
      <c r="B69" s="20"/>
      <c r="C69" s="20"/>
      <c r="D69" s="20"/>
      <c r="E69" s="6"/>
      <c r="F69" s="20"/>
      <c r="G69" s="20"/>
      <c r="H69" s="20"/>
    </row>
    <row r="70" spans="1:8" x14ac:dyDescent="0.25">
      <c r="A70" s="28"/>
      <c r="B70" s="20"/>
      <c r="C70" s="20"/>
      <c r="D70" s="20"/>
      <c r="E70" s="6"/>
      <c r="F70" s="20"/>
      <c r="G70" s="20"/>
      <c r="H70" s="20"/>
    </row>
    <row r="71" spans="1:8" x14ac:dyDescent="0.25">
      <c r="A71" s="28"/>
      <c r="B71" s="20"/>
      <c r="C71" s="20"/>
      <c r="D71" s="20"/>
      <c r="E71" s="6"/>
      <c r="F71" s="20"/>
      <c r="G71" s="20"/>
      <c r="H71" s="20"/>
    </row>
    <row r="72" spans="1:8" x14ac:dyDescent="0.25">
      <c r="A72" s="28"/>
      <c r="B72" s="20"/>
      <c r="C72" s="20"/>
      <c r="D72" s="20"/>
      <c r="E72" s="6"/>
      <c r="F72" s="20"/>
      <c r="G72" s="20"/>
      <c r="H72" s="20"/>
    </row>
    <row r="73" spans="1:8" x14ac:dyDescent="0.25">
      <c r="A73" s="28"/>
      <c r="B73" s="20"/>
      <c r="C73" s="20"/>
      <c r="D73" s="20"/>
      <c r="E73" s="6"/>
      <c r="F73" s="20"/>
      <c r="G73" s="20"/>
      <c r="H73" s="20"/>
    </row>
    <row r="74" spans="1:8" x14ac:dyDescent="0.25">
      <c r="A74" s="28"/>
      <c r="B74" s="20"/>
      <c r="C74" s="20"/>
      <c r="D74" s="20"/>
      <c r="E74" s="6"/>
      <c r="F74" s="20"/>
      <c r="G74" s="20"/>
      <c r="H74" s="20"/>
    </row>
    <row r="75" spans="1:8" x14ac:dyDescent="0.25">
      <c r="A75" s="28"/>
      <c r="B75" s="20"/>
      <c r="C75" s="20"/>
      <c r="D75" s="20"/>
      <c r="E75" s="6"/>
      <c r="F75" s="20"/>
      <c r="G75" s="20"/>
      <c r="H75" s="20"/>
    </row>
    <row r="76" spans="1:8" x14ac:dyDescent="0.25">
      <c r="A76" s="28"/>
      <c r="B76" s="20"/>
      <c r="C76" s="20"/>
      <c r="D76" s="20"/>
      <c r="E76" s="6"/>
      <c r="F76" s="20"/>
      <c r="G76" s="20"/>
      <c r="H76" s="20"/>
    </row>
    <row r="77" spans="1:8" x14ac:dyDescent="0.25">
      <c r="A77" s="28"/>
      <c r="B77" s="20"/>
      <c r="C77" s="20"/>
      <c r="D77" s="20"/>
      <c r="E77" s="6"/>
      <c r="F77" s="20"/>
      <c r="G77" s="20"/>
      <c r="H77" s="20"/>
    </row>
    <row r="78" spans="1:8" x14ac:dyDescent="0.25">
      <c r="A78" s="28"/>
      <c r="B78" s="20"/>
      <c r="C78" s="20"/>
      <c r="D78" s="20"/>
      <c r="E78" s="6"/>
      <c r="F78" s="20"/>
      <c r="G78" s="20"/>
      <c r="H78" s="20"/>
    </row>
    <row r="79" spans="1:8" x14ac:dyDescent="0.25">
      <c r="A79" s="28"/>
      <c r="B79" s="20"/>
      <c r="C79" s="20"/>
      <c r="D79" s="20"/>
      <c r="E79" s="6"/>
      <c r="F79" s="20"/>
      <c r="G79" s="20"/>
      <c r="H79" s="20"/>
    </row>
    <row r="80" spans="1:8" x14ac:dyDescent="0.25">
      <c r="A80" s="28"/>
      <c r="B80" s="20"/>
      <c r="C80" s="20"/>
      <c r="D80" s="20"/>
      <c r="E80" s="6"/>
      <c r="F80" s="20"/>
      <c r="G80" s="20"/>
      <c r="H80" s="20"/>
    </row>
    <row r="81" spans="1:8" x14ac:dyDescent="0.25">
      <c r="A81" s="28"/>
      <c r="B81" s="20"/>
      <c r="C81" s="20"/>
      <c r="D81" s="20"/>
      <c r="E81" s="6"/>
      <c r="F81" s="20"/>
      <c r="G81" s="20"/>
      <c r="H81" s="20"/>
    </row>
    <row r="82" spans="1:8" x14ac:dyDescent="0.25">
      <c r="A82" s="28"/>
      <c r="B82" s="20"/>
      <c r="C82" s="20"/>
      <c r="D82" s="20"/>
      <c r="E82" s="6"/>
      <c r="F82" s="20"/>
      <c r="G82" s="20"/>
      <c r="H82" s="20"/>
    </row>
    <row r="83" spans="1:8" x14ac:dyDescent="0.25">
      <c r="A83" s="28"/>
      <c r="B83" s="20"/>
      <c r="C83" s="20"/>
      <c r="D83" s="20"/>
      <c r="E83" s="6"/>
      <c r="F83" s="20"/>
      <c r="G83" s="20"/>
      <c r="H83" s="20"/>
    </row>
    <row r="84" spans="1:8" x14ac:dyDescent="0.25">
      <c r="A84" s="28"/>
      <c r="B84" s="20"/>
      <c r="C84" s="20"/>
      <c r="D84" s="20"/>
      <c r="E84" s="6"/>
      <c r="F84" s="20"/>
      <c r="G84" s="20"/>
      <c r="H84" s="20"/>
    </row>
    <row r="85" spans="1:8" x14ac:dyDescent="0.25">
      <c r="A85" s="28"/>
      <c r="B85" s="20"/>
      <c r="C85" s="20"/>
      <c r="D85" s="20"/>
      <c r="E85" s="6"/>
      <c r="F85" s="20"/>
      <c r="G85" s="20"/>
      <c r="H85" s="20"/>
    </row>
    <row r="86" spans="1:8" x14ac:dyDescent="0.25">
      <c r="A86" s="28"/>
      <c r="B86" s="20"/>
      <c r="C86" s="20"/>
      <c r="D86" s="20"/>
      <c r="E86" s="6"/>
      <c r="F86" s="20"/>
      <c r="G86" s="20"/>
      <c r="H86" s="20"/>
    </row>
    <row r="87" spans="1:8" x14ac:dyDescent="0.25">
      <c r="A87" s="28"/>
      <c r="B87" s="20"/>
      <c r="C87" s="20"/>
      <c r="D87" s="20"/>
      <c r="E87" s="6"/>
      <c r="F87" s="20"/>
      <c r="G87" s="20"/>
      <c r="H87" s="20"/>
    </row>
    <row r="88" spans="1:8" x14ac:dyDescent="0.25">
      <c r="A88" s="28"/>
      <c r="B88" s="20"/>
      <c r="C88" s="20"/>
      <c r="D88" s="20"/>
      <c r="E88" s="6"/>
      <c r="F88" s="20"/>
      <c r="G88" s="20"/>
      <c r="H88" s="20"/>
    </row>
    <row r="89" spans="1:8" x14ac:dyDescent="0.25">
      <c r="A89" s="28"/>
      <c r="B89" s="20"/>
      <c r="C89" s="20"/>
      <c r="D89" s="20"/>
      <c r="E89" s="6"/>
      <c r="F89" s="20"/>
      <c r="G89" s="20"/>
      <c r="H89" s="20"/>
    </row>
    <row r="90" spans="1:8" x14ac:dyDescent="0.25">
      <c r="A90" s="28"/>
      <c r="B90" s="20"/>
      <c r="C90" s="20"/>
      <c r="D90" s="20"/>
      <c r="E90" s="6"/>
      <c r="F90" s="20"/>
      <c r="G90" s="20"/>
      <c r="H90" s="20"/>
    </row>
    <row r="91" spans="1:8" x14ac:dyDescent="0.25">
      <c r="A91" s="28"/>
      <c r="B91" s="20"/>
      <c r="C91" s="20"/>
      <c r="D91" s="20"/>
      <c r="E91" s="6"/>
      <c r="F91" s="20"/>
      <c r="G91" s="20"/>
      <c r="H91" s="20"/>
    </row>
    <row r="92" spans="1:8" x14ac:dyDescent="0.25">
      <c r="A92" s="28"/>
      <c r="B92" s="20"/>
      <c r="C92" s="20"/>
      <c r="D92" s="20"/>
      <c r="E92" s="6"/>
      <c r="F92" s="20"/>
      <c r="G92" s="20"/>
      <c r="H92" s="20"/>
    </row>
    <row r="93" spans="1:8" x14ac:dyDescent="0.25">
      <c r="A93" s="28"/>
      <c r="B93" s="20"/>
      <c r="C93" s="20"/>
      <c r="D93" s="20"/>
      <c r="E93" s="6"/>
      <c r="F93" s="20"/>
      <c r="G93" s="20"/>
      <c r="H93" s="20"/>
    </row>
    <row r="94" spans="1:8" x14ac:dyDescent="0.25">
      <c r="A94" s="28"/>
      <c r="B94" s="20"/>
      <c r="C94" s="20"/>
      <c r="D94" s="20"/>
      <c r="E94" s="6"/>
      <c r="F94" s="20"/>
      <c r="G94" s="20"/>
      <c r="H94" s="20"/>
    </row>
    <row r="95" spans="1:8" x14ac:dyDescent="0.25">
      <c r="A95" s="28"/>
      <c r="B95" s="20"/>
      <c r="C95" s="20"/>
      <c r="D95" s="20"/>
      <c r="E95" s="6"/>
      <c r="F95" s="20"/>
      <c r="G95" s="20"/>
      <c r="H95" s="20"/>
    </row>
    <row r="96" spans="1:8" x14ac:dyDescent="0.25">
      <c r="A96" s="28"/>
      <c r="B96" s="20"/>
      <c r="C96" s="20"/>
      <c r="D96" s="20"/>
      <c r="E96" s="6"/>
      <c r="F96" s="20"/>
      <c r="G96" s="20"/>
      <c r="H96" s="20"/>
    </row>
    <row r="97" spans="1:8" x14ac:dyDescent="0.25">
      <c r="A97" s="28"/>
      <c r="B97" s="20"/>
      <c r="C97" s="20"/>
      <c r="D97" s="20"/>
      <c r="E97" s="6"/>
      <c r="F97" s="20"/>
      <c r="G97" s="20"/>
      <c r="H97" s="20"/>
    </row>
    <row r="98" spans="1:8" x14ac:dyDescent="0.25">
      <c r="A98" s="28"/>
      <c r="B98" s="20"/>
      <c r="C98" s="20"/>
      <c r="D98" s="20"/>
      <c r="E98" s="6"/>
      <c r="F98" s="20"/>
      <c r="G98" s="20"/>
      <c r="H98" s="20"/>
    </row>
    <row r="99" spans="1:8" x14ac:dyDescent="0.25">
      <c r="A99" s="28"/>
      <c r="B99" s="20"/>
      <c r="C99" s="20"/>
      <c r="D99" s="20"/>
      <c r="E99" s="6"/>
      <c r="F99" s="20"/>
      <c r="G99" s="20"/>
      <c r="H99" s="20"/>
    </row>
    <row r="100" spans="1:8" x14ac:dyDescent="0.25">
      <c r="A100" s="28"/>
      <c r="B100" s="20"/>
      <c r="C100" s="20"/>
      <c r="D100" s="20"/>
      <c r="E100" s="6"/>
      <c r="F100" s="20"/>
      <c r="G100" s="20"/>
      <c r="H100" s="20"/>
    </row>
    <row r="101" spans="1:8" x14ac:dyDescent="0.25">
      <c r="A101" s="28"/>
      <c r="B101" s="20"/>
      <c r="C101" s="20"/>
      <c r="D101" s="20"/>
      <c r="E101" s="6"/>
      <c r="F101" s="20"/>
      <c r="G101" s="20"/>
      <c r="H101" s="20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3122EE-4DBC-4B10-B33C-E423E0AFF0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Souhrn</vt:lpstr>
      <vt:lpstr>45-Terex-TL70</vt:lpstr>
      <vt:lpstr>68-JCB-406B</vt:lpstr>
      <vt:lpstr>74-JCB-406</vt:lpstr>
      <vt:lpstr>148-Kramek-750</vt:lpstr>
      <vt:lpstr>173-Terex-TL-80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 jenom</dc:creator>
  <cp:lastModifiedBy>Já jenom</cp:lastModifiedBy>
  <dcterms:created xsi:type="dcterms:W3CDTF">2023-03-26T08:48:11Z</dcterms:created>
  <dcterms:modified xsi:type="dcterms:W3CDTF">2023-03-26T17:48:08Z</dcterms:modified>
</cp:coreProperties>
</file>