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23B49635-AE17-4AE5-8515-09A15B17F5A0}" xr6:coauthVersionLast="47" xr6:coauthVersionMax="47" xr10:uidLastSave="{00000000-0000-0000-0000-000000000000}"/>
  <bookViews>
    <workbookView xWindow="-120" yWindow="-120" windowWidth="29040" windowHeight="15840" tabRatio="824" xr2:uid="{00000000-000D-0000-FFFF-FFFF00000000}"/>
  </bookViews>
  <sheets>
    <sheet name="Souhrn" sheetId="1" r:id="rId1"/>
    <sheet name="44-Terex TL 65" sheetId="4" r:id="rId2"/>
    <sheet name="45-Terex TL 70" sheetId="2" r:id="rId3"/>
    <sheet name="68-JCB 406 B" sheetId="6" r:id="rId4"/>
    <sheet name="69-JCB 406 B" sheetId="7" r:id="rId5"/>
    <sheet name="74-JCB 406" sheetId="8" r:id="rId6"/>
    <sheet name="75-JCB 436 e" sheetId="9" r:id="rId7"/>
    <sheet name="87-Terex TL 80" sheetId="10" r:id="rId8"/>
    <sheet name="88-Terex TL 80" sheetId="11" r:id="rId9"/>
    <sheet name="100-JCB 406 T 4" sheetId="12" r:id="rId10"/>
    <sheet name="105-Terex TL 80" sheetId="13" r:id="rId11"/>
  </sheets>
  <definedNames>
    <definedName name="_xlnm.Print_Area" localSheetId="2">'45-Terex TL 70'!$A$1:$H$101</definedName>
    <definedName name="PosSer">Souhrn!$G$5:$G$5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4" l="1"/>
  <c r="C7" i="4"/>
  <c r="C8" i="4"/>
  <c r="C9" i="4"/>
  <c r="C10" i="4"/>
  <c r="C11" i="4"/>
  <c r="C12" i="4"/>
  <c r="C13" i="4"/>
  <c r="C14" i="4"/>
  <c r="C5" i="4"/>
  <c r="F13" i="1"/>
  <c r="F4" i="1"/>
  <c r="F7" i="1"/>
  <c r="F8" i="1"/>
  <c r="F9" i="1"/>
  <c r="F10" i="1"/>
  <c r="F11" i="1"/>
  <c r="F12" i="1"/>
  <c r="D5" i="1" a="1"/>
  <c r="D11" i="1" a="1"/>
  <c r="D9" i="1" a="1"/>
  <c r="D4" i="1" a="1"/>
  <c r="D13" i="1" a="1"/>
  <c r="D12" i="1" a="1"/>
  <c r="D6" i="1" a="1"/>
  <c r="D10" i="1" a="1"/>
  <c r="D7" i="1" a="1"/>
  <c r="D8" i="1" a="1"/>
  <c r="C10" i="1"/>
  <c r="C11" i="1"/>
  <c r="C9" i="1"/>
  <c r="C12" i="1"/>
  <c r="C7" i="1"/>
  <c r="C8" i="1"/>
  <c r="C13" i="1"/>
  <c r="D8" i="1" l="1"/>
  <c r="D7" i="1"/>
  <c r="D10" i="1"/>
  <c r="D6" i="1"/>
  <c r="D12" i="1"/>
  <c r="D13" i="1"/>
  <c r="D4" i="1"/>
  <c r="D9" i="1"/>
  <c r="D11" i="1"/>
  <c r="D5" i="1"/>
  <c r="E13" i="1"/>
  <c r="E9" i="1"/>
  <c r="E11" i="1"/>
  <c r="E7" i="1"/>
  <c r="E12" i="1"/>
  <c r="E10" i="1"/>
  <c r="E8" i="1"/>
  <c r="F6" i="1" l="1"/>
  <c r="C24" i="13"/>
  <c r="E24" i="13" s="1"/>
  <c r="C23" i="13"/>
  <c r="E23" i="13" s="1"/>
  <c r="C22" i="13"/>
  <c r="E22" i="13" s="1"/>
  <c r="C21" i="13"/>
  <c r="E21" i="13" s="1"/>
  <c r="E20" i="13"/>
  <c r="C20" i="13"/>
  <c r="C19" i="13"/>
  <c r="E19" i="13" s="1"/>
  <c r="C18" i="13"/>
  <c r="E18" i="13" s="1"/>
  <c r="C17" i="13"/>
  <c r="E17" i="13" s="1"/>
  <c r="C16" i="13"/>
  <c r="E16" i="13" s="1"/>
  <c r="C15" i="13"/>
  <c r="E15" i="13" s="1"/>
  <c r="E14" i="13"/>
  <c r="C14" i="13"/>
  <c r="C13" i="13"/>
  <c r="E13" i="13" s="1"/>
  <c r="C12" i="13"/>
  <c r="E12" i="13" s="1"/>
  <c r="C11" i="13"/>
  <c r="E11" i="13" s="1"/>
  <c r="C10" i="13"/>
  <c r="E10" i="13" s="1"/>
  <c r="C9" i="13"/>
  <c r="E9" i="13" s="1"/>
  <c r="C8" i="13"/>
  <c r="E8" i="13" s="1"/>
  <c r="C7" i="13"/>
  <c r="E7" i="13" s="1"/>
  <c r="C6" i="13"/>
  <c r="E6" i="13" s="1"/>
  <c r="C5" i="13"/>
  <c r="E5" i="13" s="1"/>
  <c r="C16" i="12"/>
  <c r="E16" i="12" s="1"/>
  <c r="C15" i="12"/>
  <c r="E15" i="12" s="1"/>
  <c r="C14" i="12"/>
  <c r="E14" i="12" s="1"/>
  <c r="C13" i="12"/>
  <c r="E13" i="12" s="1"/>
  <c r="C12" i="12"/>
  <c r="C11" i="12"/>
  <c r="E11" i="12" s="1"/>
  <c r="C10" i="12"/>
  <c r="E10" i="12" s="1"/>
  <c r="C9" i="12"/>
  <c r="E9" i="12" s="1"/>
  <c r="C8" i="12"/>
  <c r="E8" i="12" s="1"/>
  <c r="C7" i="12"/>
  <c r="E7" i="12" s="1"/>
  <c r="C6" i="12"/>
  <c r="E6" i="12" s="1"/>
  <c r="C5" i="12"/>
  <c r="E5" i="12" s="1"/>
  <c r="C27" i="11"/>
  <c r="E27" i="11" s="1"/>
  <c r="C26" i="11"/>
  <c r="E26" i="11" s="1"/>
  <c r="E25" i="11"/>
  <c r="C25" i="11"/>
  <c r="C24" i="11"/>
  <c r="E24" i="11" s="1"/>
  <c r="C23" i="11"/>
  <c r="E23" i="11" s="1"/>
  <c r="C22" i="11"/>
  <c r="E22" i="11" s="1"/>
  <c r="C21" i="11"/>
  <c r="E21" i="11" s="1"/>
  <c r="C20" i="11"/>
  <c r="E20" i="11" s="1"/>
  <c r="C19" i="11"/>
  <c r="E19" i="11" s="1"/>
  <c r="E18" i="11"/>
  <c r="C18" i="11"/>
  <c r="C17" i="11"/>
  <c r="E17" i="11" s="1"/>
  <c r="E16" i="11"/>
  <c r="C16" i="11"/>
  <c r="C15" i="11"/>
  <c r="E15" i="11" s="1"/>
  <c r="C14" i="11"/>
  <c r="E14" i="11" s="1"/>
  <c r="C13" i="11"/>
  <c r="E13" i="11" s="1"/>
  <c r="C12" i="11"/>
  <c r="E12" i="11" s="1"/>
  <c r="C11" i="11"/>
  <c r="E11" i="11" s="1"/>
  <c r="C10" i="11"/>
  <c r="E10" i="11" s="1"/>
  <c r="E9" i="11"/>
  <c r="C9" i="11"/>
  <c r="C8" i="11"/>
  <c r="E8" i="11" s="1"/>
  <c r="C7" i="11"/>
  <c r="E7" i="11" s="1"/>
  <c r="C6" i="11"/>
  <c r="E6" i="11" s="1"/>
  <c r="C5" i="11"/>
  <c r="E5" i="11" s="1"/>
  <c r="C28" i="10"/>
  <c r="E28" i="10" s="1"/>
  <c r="C27" i="10"/>
  <c r="E27" i="10" s="1"/>
  <c r="C26" i="10"/>
  <c r="E26" i="10" s="1"/>
  <c r="C25" i="10"/>
  <c r="E25" i="10" s="1"/>
  <c r="C24" i="10"/>
  <c r="E24" i="10" s="1"/>
  <c r="C23" i="10"/>
  <c r="E23" i="10" s="1"/>
  <c r="C22" i="10"/>
  <c r="E22" i="10" s="1"/>
  <c r="C21" i="10"/>
  <c r="E21" i="10" s="1"/>
  <c r="C19" i="10"/>
  <c r="E19" i="10" s="1"/>
  <c r="C18" i="10"/>
  <c r="E18" i="10" s="1"/>
  <c r="C17" i="10"/>
  <c r="E17" i="10" s="1"/>
  <c r="C16" i="10"/>
  <c r="E16" i="10" s="1"/>
  <c r="C15" i="10"/>
  <c r="E15" i="10" s="1"/>
  <c r="C14" i="10"/>
  <c r="E14" i="10" s="1"/>
  <c r="C13" i="10"/>
  <c r="E13" i="10" s="1"/>
  <c r="C12" i="10"/>
  <c r="E12" i="10" s="1"/>
  <c r="C11" i="10"/>
  <c r="E11" i="10" s="1"/>
  <c r="C10" i="10"/>
  <c r="E10" i="10" s="1"/>
  <c r="E9" i="10"/>
  <c r="C9" i="10"/>
  <c r="C7" i="10"/>
  <c r="E7" i="10" s="1"/>
  <c r="C6" i="10"/>
  <c r="E6" i="10" s="1"/>
  <c r="E5" i="10"/>
  <c r="C13" i="9"/>
  <c r="E13" i="9" s="1"/>
  <c r="C12" i="9"/>
  <c r="E12" i="9" s="1"/>
  <c r="C11" i="9"/>
  <c r="E11" i="9" s="1"/>
  <c r="C10" i="9"/>
  <c r="E10" i="9" s="1"/>
  <c r="C9" i="9"/>
  <c r="E9" i="9" s="1"/>
  <c r="C8" i="9"/>
  <c r="E8" i="9" s="1"/>
  <c r="C7" i="9"/>
  <c r="E7" i="9" s="1"/>
  <c r="C6" i="9"/>
  <c r="C5" i="9"/>
  <c r="E5" i="9" s="1"/>
  <c r="C19" i="8"/>
  <c r="E19" i="8" s="1"/>
  <c r="C18" i="8"/>
  <c r="E18" i="8" s="1"/>
  <c r="C17" i="8"/>
  <c r="E17" i="8" s="1"/>
  <c r="C16" i="8"/>
  <c r="E16" i="8" s="1"/>
  <c r="C15" i="8"/>
  <c r="E15" i="8" s="1"/>
  <c r="C14" i="8"/>
  <c r="E14" i="8" s="1"/>
  <c r="C13" i="8"/>
  <c r="E13" i="8" s="1"/>
  <c r="C12" i="8"/>
  <c r="E12" i="8" s="1"/>
  <c r="C11" i="8"/>
  <c r="E11" i="8" s="1"/>
  <c r="C10" i="8"/>
  <c r="E10" i="8" s="1"/>
  <c r="E9" i="8"/>
  <c r="C9" i="8"/>
  <c r="C8" i="8"/>
  <c r="E8" i="8" s="1"/>
  <c r="C7" i="8"/>
  <c r="E7" i="8" s="1"/>
  <c r="C6" i="8"/>
  <c r="E6" i="8" s="1"/>
  <c r="C5" i="8"/>
  <c r="E5" i="8" s="1"/>
  <c r="E5" i="7"/>
  <c r="C5" i="7"/>
  <c r="C27" i="6"/>
  <c r="E27" i="6" s="1"/>
  <c r="C26" i="6"/>
  <c r="E26" i="6" s="1"/>
  <c r="C25" i="6"/>
  <c r="E25" i="6" s="1"/>
  <c r="C24" i="6"/>
  <c r="E24" i="6" s="1"/>
  <c r="C23" i="6"/>
  <c r="E23" i="6" s="1"/>
  <c r="C22" i="6"/>
  <c r="E22" i="6" s="1"/>
  <c r="C21" i="6"/>
  <c r="E21" i="6" s="1"/>
  <c r="C20" i="6"/>
  <c r="E20" i="6" s="1"/>
  <c r="C19" i="6"/>
  <c r="E19" i="6" s="1"/>
  <c r="C18" i="6"/>
  <c r="E18" i="6" s="1"/>
  <c r="C17" i="6"/>
  <c r="E17" i="6" s="1"/>
  <c r="C16" i="6"/>
  <c r="E16" i="6" s="1"/>
  <c r="C15" i="6"/>
  <c r="E15" i="6" s="1"/>
  <c r="C14" i="6"/>
  <c r="E14" i="6" s="1"/>
  <c r="C13" i="6"/>
  <c r="E13" i="6" s="1"/>
  <c r="C12" i="6"/>
  <c r="E12" i="6" s="1"/>
  <c r="C11" i="6"/>
  <c r="E11" i="6" s="1"/>
  <c r="C10" i="6"/>
  <c r="E10" i="6" s="1"/>
  <c r="C9" i="6"/>
  <c r="E9" i="6" s="1"/>
  <c r="C8" i="6"/>
  <c r="E8" i="6" s="1"/>
  <c r="C7" i="6"/>
  <c r="C6" i="6"/>
  <c r="E6" i="6" s="1"/>
  <c r="C5" i="6"/>
  <c r="E5" i="6" s="1"/>
  <c r="E13" i="4"/>
  <c r="E12" i="4"/>
  <c r="E11" i="4"/>
  <c r="E10" i="4"/>
  <c r="E9" i="4"/>
  <c r="E8" i="4"/>
  <c r="E7" i="4"/>
  <c r="E6" i="4"/>
  <c r="E5" i="4"/>
  <c r="C4" i="1"/>
  <c r="C6" i="1"/>
  <c r="E4" i="1" l="1"/>
  <c r="E6" i="1"/>
  <c r="B20" i="2" l="1"/>
  <c r="F5" i="1" l="1"/>
  <c r="B4" i="2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1" i="2" s="1"/>
  <c r="B22" i="2" l="1"/>
  <c r="E5" i="2"/>
  <c r="B23" i="2" l="1"/>
  <c r="E10" i="2"/>
  <c r="E14" i="2"/>
  <c r="E11" i="2"/>
  <c r="E15" i="2"/>
  <c r="E12" i="2"/>
  <c r="E13" i="2"/>
  <c r="E7" i="2"/>
  <c r="E8" i="2"/>
  <c r="E9" i="2"/>
  <c r="E6" i="2"/>
  <c r="B24" i="2" l="1"/>
  <c r="E19" i="2"/>
  <c r="E20" i="2"/>
  <c r="E17" i="2"/>
  <c r="E18" i="2"/>
  <c r="E21" i="2"/>
  <c r="E28" i="2"/>
  <c r="E23" i="2"/>
  <c r="E30" i="2"/>
  <c r="E22" i="2"/>
  <c r="E31" i="2"/>
  <c r="E26" i="2"/>
  <c r="B25" i="2" l="1"/>
  <c r="E16" i="2"/>
  <c r="B26" i="2" l="1"/>
  <c r="B27" i="2" l="1"/>
  <c r="B28" i="2" l="1"/>
  <c r="B29" i="2" l="1"/>
  <c r="B30" i="2" l="1"/>
  <c r="B31" i="2" l="1"/>
  <c r="B32" i="2" l="1"/>
  <c r="C5" i="1"/>
  <c r="E5" i="1" l="1"/>
</calcChain>
</file>

<file path=xl/sharedStrings.xml><?xml version="1.0" encoding="utf-8"?>
<sst xmlns="http://schemas.openxmlformats.org/spreadsheetml/2006/main" count="401" uniqueCount="140">
  <si>
    <t>Inventární č.</t>
  </si>
  <si>
    <t>Celkem odpracováno Mhd</t>
  </si>
  <si>
    <t>Popis</t>
  </si>
  <si>
    <t>Datum</t>
  </si>
  <si>
    <t>Mth</t>
  </si>
  <si>
    <t>Odpracováno</t>
  </si>
  <si>
    <t>Tankování</t>
  </si>
  <si>
    <t>Průměr</t>
  </si>
  <si>
    <t>Stavba</t>
  </si>
  <si>
    <t>Převoz</t>
  </si>
  <si>
    <t>Tankovaní</t>
  </si>
  <si>
    <t>1.11.</t>
  </si>
  <si>
    <t>4.11.</t>
  </si>
  <si>
    <t>8.11.</t>
  </si>
  <si>
    <t>11.11.</t>
  </si>
  <si>
    <t>14.11.</t>
  </si>
  <si>
    <t>15.11.</t>
  </si>
  <si>
    <t>17.11.</t>
  </si>
  <si>
    <t>Kanystr</t>
  </si>
  <si>
    <t>18.11.</t>
  </si>
  <si>
    <t>21.11.</t>
  </si>
  <si>
    <t>22.11.</t>
  </si>
  <si>
    <t>24.11.</t>
  </si>
  <si>
    <t>27.11.</t>
  </si>
  <si>
    <t>29.11.</t>
  </si>
  <si>
    <t>1.12.</t>
  </si>
  <si>
    <t>2.12.</t>
  </si>
  <si>
    <t>5.12.</t>
  </si>
  <si>
    <t>7.12.</t>
  </si>
  <si>
    <t>12.12.</t>
  </si>
  <si>
    <t>9.1.2023</t>
  </si>
  <si>
    <t>13.1.2023</t>
  </si>
  <si>
    <t>16.1.2023</t>
  </si>
  <si>
    <t>19.1.2023</t>
  </si>
  <si>
    <t>23.1.2023</t>
  </si>
  <si>
    <t>27.1.2023</t>
  </si>
  <si>
    <t>30.11.2023</t>
  </si>
  <si>
    <t>6.2.2023</t>
  </si>
  <si>
    <t>Koudelka</t>
  </si>
  <si>
    <t>Terex TL 70</t>
  </si>
  <si>
    <t>Zbývá do servisu Mhd</t>
  </si>
  <si>
    <t>Další servis</t>
  </si>
  <si>
    <t>Předchozí servis</t>
  </si>
  <si>
    <t>odpracováno od servisu do servisu</t>
  </si>
  <si>
    <t>(400 ; 450&gt;</t>
  </si>
  <si>
    <t>(450 ; 480&gt;</t>
  </si>
  <si>
    <t>(481 ;         )</t>
  </si>
  <si>
    <t>45-Terex TL 70</t>
  </si>
  <si>
    <t>Dílna</t>
  </si>
  <si>
    <t>D4 - Příbram</t>
  </si>
  <si>
    <t>Nehvizdy</t>
  </si>
  <si>
    <t>44 - Terex TL 65</t>
  </si>
  <si>
    <t>31.10.</t>
  </si>
  <si>
    <t>25.11.</t>
  </si>
  <si>
    <t>30.11.</t>
  </si>
  <si>
    <t>13.12.</t>
  </si>
  <si>
    <t>19.12.</t>
  </si>
  <si>
    <t xml:space="preserve">D5 - 100 </t>
  </si>
  <si>
    <t>dílna</t>
  </si>
  <si>
    <t>68 - JCB 406B</t>
  </si>
  <si>
    <t>9.11.</t>
  </si>
  <si>
    <t>13.11.</t>
  </si>
  <si>
    <t>do Zbuch</t>
  </si>
  <si>
    <t>15.12.</t>
  </si>
  <si>
    <t>4.1.2023</t>
  </si>
  <si>
    <t>10.1.2023</t>
  </si>
  <si>
    <t>12..1.2023</t>
  </si>
  <si>
    <t>17.1.2023</t>
  </si>
  <si>
    <t>25.1.2023</t>
  </si>
  <si>
    <t>30.1.2023</t>
  </si>
  <si>
    <t>9.2.2023</t>
  </si>
  <si>
    <t>16.2.2023</t>
  </si>
  <si>
    <t>18.2.2023</t>
  </si>
  <si>
    <t>20.2.2023</t>
  </si>
  <si>
    <t>69 - JCB 406B</t>
  </si>
  <si>
    <t>74 - JCB 406</t>
  </si>
  <si>
    <t>27.10.</t>
  </si>
  <si>
    <t>16.11.</t>
  </si>
  <si>
    <t>14.12.</t>
  </si>
  <si>
    <t>21.21.</t>
  </si>
  <si>
    <t>11.1.2023</t>
  </si>
  <si>
    <t>24.1.2023</t>
  </si>
  <si>
    <t>1.2.2023</t>
  </si>
  <si>
    <t>7.2.2023</t>
  </si>
  <si>
    <t>14.2.2023</t>
  </si>
  <si>
    <t>1.3.2023</t>
  </si>
  <si>
    <t>7.3.2023</t>
  </si>
  <si>
    <t>15.3.2023</t>
  </si>
  <si>
    <t>75 - JCB 436e</t>
  </si>
  <si>
    <t>Šindelař</t>
  </si>
  <si>
    <t>Martin</t>
  </si>
  <si>
    <t>Dvůr</t>
  </si>
  <si>
    <t>22.2.2023</t>
  </si>
  <si>
    <t>Kapr</t>
  </si>
  <si>
    <t>25.2.2023</t>
  </si>
  <si>
    <t>Cisterna</t>
  </si>
  <si>
    <t>Šindelář</t>
  </si>
  <si>
    <t>87 - Terex TL 80</t>
  </si>
  <si>
    <t>Malešická</t>
  </si>
  <si>
    <t>23.11.</t>
  </si>
  <si>
    <t>Kadlec</t>
  </si>
  <si>
    <t>9.12.</t>
  </si>
  <si>
    <t>20.12.</t>
  </si>
  <si>
    <t>2.1.2023</t>
  </si>
  <si>
    <t>Malešický Háj</t>
  </si>
  <si>
    <t>12.1.2023</t>
  </si>
  <si>
    <t>Ruslan Čip</t>
  </si>
  <si>
    <t>2.2.2023</t>
  </si>
  <si>
    <t>Poškozené p.z.koncové světlo</t>
  </si>
  <si>
    <t>17.2.2023</t>
  </si>
  <si>
    <t>24.2.2023</t>
  </si>
  <si>
    <t>2.3.2023</t>
  </si>
  <si>
    <t>Mustafa</t>
  </si>
  <si>
    <t>14.3.2023</t>
  </si>
  <si>
    <t>13.3.2023</t>
  </si>
  <si>
    <t>88 - Terex TL 80</t>
  </si>
  <si>
    <t>Lapi</t>
  </si>
  <si>
    <t>Prakab</t>
  </si>
  <si>
    <t>3.1.2023</t>
  </si>
  <si>
    <t>lapi</t>
  </si>
  <si>
    <t>20.1.2023</t>
  </si>
  <si>
    <t>13.2.2023</t>
  </si>
  <si>
    <t>100 - JCB 406 T4</t>
  </si>
  <si>
    <t>26.10.</t>
  </si>
  <si>
    <t>105 - Terex TL 80</t>
  </si>
  <si>
    <t>2.11.</t>
  </si>
  <si>
    <t>3.+.2023</t>
  </si>
  <si>
    <t>9.1.,2023</t>
  </si>
  <si>
    <t>15.2.2023</t>
  </si>
  <si>
    <t>21.2.2023</t>
  </si>
  <si>
    <t>28.2.2023</t>
  </si>
  <si>
    <t>6.3.2023</t>
  </si>
  <si>
    <t>10.3.2023</t>
  </si>
  <si>
    <t>Terex TL 65</t>
  </si>
  <si>
    <t>JCB 406</t>
  </si>
  <si>
    <t>Terex TL 80</t>
  </si>
  <si>
    <t>Servis</t>
  </si>
  <si>
    <t>JCB 406 B</t>
  </si>
  <si>
    <t>JCB 436 e</t>
  </si>
  <si>
    <t>JCB 406 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</si>
</sst>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"/>
    <numFmt numFmtId="166" formatCode="d/m/yyyy;@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E94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6C876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1" fillId="0" borderId="0" xfId="1"/>
    <xf numFmtId="0" fontId="1" fillId="0" borderId="2" xfId="1" applyBorder="1" applyAlignment="1">
      <alignment horizontal="center"/>
    </xf>
    <xf numFmtId="2" fontId="1" fillId="3" borderId="2" xfId="1" applyNumberFormat="1" applyFill="1" applyBorder="1" applyAlignment="1">
      <alignment horizontal="center"/>
    </xf>
    <xf numFmtId="2" fontId="1" fillId="0" borderId="2" xfId="1" applyNumberFormat="1" applyBorder="1" applyAlignment="1">
      <alignment horizontal="center"/>
    </xf>
    <xf numFmtId="0" fontId="1" fillId="0" borderId="3" xfId="1" applyBorder="1" applyAlignment="1">
      <alignment horizontal="center"/>
    </xf>
    <xf numFmtId="2" fontId="1" fillId="0" borderId="3" xfId="1" applyNumberFormat="1" applyBorder="1" applyAlignment="1">
      <alignment horizontal="center"/>
    </xf>
    <xf numFmtId="2" fontId="1" fillId="0" borderId="0" xfId="1" applyNumberFormat="1"/>
    <xf numFmtId="49" fontId="1" fillId="0" borderId="2" xfId="1" applyNumberFormat="1" applyBorder="1" applyAlignment="1">
      <alignment horizontal="right"/>
    </xf>
    <xf numFmtId="14" fontId="1" fillId="0" borderId="2" xfId="1" applyNumberFormat="1" applyBorder="1" applyAlignment="1">
      <alignment horizontal="right"/>
    </xf>
    <xf numFmtId="49" fontId="1" fillId="0" borderId="0" xfId="1" applyNumberFormat="1" applyAlignment="1">
      <alignment horizontal="right"/>
    </xf>
    <xf numFmtId="14" fontId="3" fillId="0" borderId="2" xfId="1" applyNumberFormat="1" applyFont="1" applyBorder="1" applyAlignment="1">
      <alignment horizontal="right"/>
    </xf>
    <xf numFmtId="164" fontId="1" fillId="0" borderId="2" xfId="1" applyNumberFormat="1" applyBorder="1" applyAlignment="1">
      <alignment horizontal="center"/>
    </xf>
    <xf numFmtId="164" fontId="1" fillId="0" borderId="0" xfId="1" applyNumberFormat="1" applyAlignment="1">
      <alignment horizontal="center"/>
    </xf>
    <xf numFmtId="164" fontId="1" fillId="0" borderId="0" xfId="1" applyNumberFormat="1"/>
    <xf numFmtId="4" fontId="4" fillId="0" borderId="2" xfId="1" applyNumberFormat="1" applyFont="1" applyBorder="1" applyAlignment="1">
      <alignment horizontal="center"/>
    </xf>
    <xf numFmtId="4" fontId="4" fillId="0" borderId="0" xfId="1" applyNumberFormat="1" applyFont="1" applyAlignment="1">
      <alignment horizontal="center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5" xfId="0" applyFill="1" applyBorder="1" applyProtection="1">
      <protection locked="0"/>
    </xf>
    <xf numFmtId="4" fontId="0" fillId="8" borderId="6" xfId="0" applyNumberFormat="1" applyFill="1" applyBorder="1" applyAlignment="1" applyProtection="1">
      <alignment horizontal="center"/>
      <protection locked="0"/>
    </xf>
    <xf numFmtId="0" fontId="5" fillId="7" borderId="7" xfId="0" applyFont="1" applyFill="1" applyBorder="1"/>
    <xf numFmtId="0" fontId="5" fillId="7" borderId="8" xfId="0" applyFont="1" applyFill="1" applyBorder="1"/>
    <xf numFmtId="165" fontId="5" fillId="7" borderId="8" xfId="0" applyNumberFormat="1" applyFont="1" applyFill="1" applyBorder="1"/>
    <xf numFmtId="0" fontId="5" fillId="7" borderId="9" xfId="0" applyFont="1" applyFill="1" applyBorder="1"/>
    <xf numFmtId="4" fontId="0" fillId="8" borderId="5" xfId="0" applyNumberFormat="1" applyFill="1" applyBorder="1" applyAlignment="1">
      <alignment horizontal="center"/>
    </xf>
    <xf numFmtId="165" fontId="0" fillId="0" borderId="0" xfId="0" applyNumberFormat="1"/>
    <xf numFmtId="0" fontId="0" fillId="5" borderId="0" xfId="0" applyFill="1"/>
    <xf numFmtId="0" fontId="0" fillId="6" borderId="0" xfId="0" applyFill="1"/>
    <xf numFmtId="0" fontId="0" fillId="4" borderId="0" xfId="0" applyFill="1"/>
    <xf numFmtId="4" fontId="0" fillId="8" borderId="5" xfId="0" applyNumberFormat="1" applyFill="1" applyBorder="1" applyAlignment="1" applyProtection="1">
      <alignment horizontal="center"/>
      <protection hidden="1"/>
    </xf>
    <xf numFmtId="0" fontId="1" fillId="0" borderId="0" xfId="1" applyAlignment="1">
      <alignment horizontal="center"/>
    </xf>
    <xf numFmtId="14" fontId="1" fillId="0" borderId="2" xfId="1" applyNumberFormat="1" applyBorder="1" applyAlignment="1">
      <alignment horizontal="center"/>
    </xf>
    <xf numFmtId="14" fontId="3" fillId="0" borderId="2" xfId="1" applyNumberFormat="1" applyFont="1" applyBorder="1" applyAlignment="1">
      <alignment horizontal="center"/>
    </xf>
    <xf numFmtId="14" fontId="1" fillId="0" borderId="0" xfId="1" applyNumberFormat="1"/>
    <xf numFmtId="49" fontId="1" fillId="0" borderId="2" xfId="1" applyNumberFormat="1" applyBorder="1" applyAlignment="1">
      <alignment horizontal="center"/>
    </xf>
    <xf numFmtId="49" fontId="3" fillId="0" borderId="2" xfId="1" applyNumberFormat="1" applyFont="1" applyBorder="1" applyAlignment="1">
      <alignment horizontal="center"/>
    </xf>
    <xf numFmtId="49" fontId="1" fillId="0" borderId="0" xfId="1" applyNumberFormat="1"/>
    <xf numFmtId="166" fontId="1" fillId="0" borderId="2" xfId="1" applyNumberFormat="1" applyBorder="1" applyAlignment="1">
      <alignment horizontal="center"/>
    </xf>
    <xf numFmtId="0" fontId="1" fillId="3" borderId="2" xfId="1" applyFill="1" applyBorder="1" applyAlignment="1">
      <alignment horizontal="center"/>
    </xf>
    <xf numFmtId="166" fontId="1" fillId="0" borderId="0" xfId="1" applyNumberFormat="1"/>
    <xf numFmtId="166" fontId="3" fillId="0" borderId="2" xfId="1" applyNumberFormat="1" applyFont="1" applyBorder="1" applyAlignment="1">
      <alignment horizontal="center"/>
    </xf>
    <xf numFmtId="49" fontId="9" fillId="0" borderId="2" xfId="1" applyNumberFormat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9" fillId="3" borderId="2" xfId="1" applyFont="1" applyFill="1" applyBorder="1" applyAlignment="1">
      <alignment horizontal="center"/>
    </xf>
    <xf numFmtId="0" fontId="9" fillId="0" borderId="0" xfId="1" applyFont="1"/>
    <xf numFmtId="2" fontId="9" fillId="3" borderId="2" xfId="1" applyNumberFormat="1" applyFont="1" applyFill="1" applyBorder="1" applyAlignment="1">
      <alignment horizontal="center"/>
    </xf>
    <xf numFmtId="0" fontId="1" fillId="9" borderId="2" xfId="1" applyFill="1" applyBorder="1" applyAlignment="1">
      <alignment horizontal="center"/>
    </xf>
    <xf numFmtId="49" fontId="3" fillId="0" borderId="13" xfId="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2" fontId="3" fillId="0" borderId="14" xfId="1" applyNumberFormat="1" applyFont="1" applyBorder="1" applyAlignment="1">
      <alignment horizontal="center"/>
    </xf>
    <xf numFmtId="0" fontId="1" fillId="0" borderId="13" xfId="1" applyBorder="1" applyAlignment="1">
      <alignment horizontal="center"/>
    </xf>
    <xf numFmtId="0" fontId="3" fillId="0" borderId="2" xfId="1" applyFont="1" applyBorder="1" applyAlignment="1">
      <alignment horizontal="center"/>
    </xf>
    <xf numFmtId="2" fontId="3" fillId="0" borderId="2" xfId="1" applyNumberFormat="1" applyFont="1" applyBorder="1" applyAlignment="1">
      <alignment horizontal="center"/>
    </xf>
    <xf numFmtId="49" fontId="1" fillId="0" borderId="2" xfId="1" applyNumberForma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2" fontId="1" fillId="0" borderId="2" xfId="1" applyNumberForma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2" xfId="1" applyNumberFormat="1" applyBorder="1"/>
    <xf numFmtId="0" fontId="1" fillId="0" borderId="2" xfId="1" applyBorder="1"/>
    <xf numFmtId="2" fontId="1" fillId="0" borderId="2" xfId="1" applyNumberFormat="1" applyBorder="1"/>
    <xf numFmtId="2" fontId="3" fillId="0" borderId="11" xfId="1" applyNumberFormat="1" applyFont="1" applyBorder="1" applyAlignment="1">
      <alignment horizontal="center"/>
    </xf>
    <xf numFmtId="14" fontId="3" fillId="0" borderId="10" xfId="1" applyNumberFormat="1" applyFont="1" applyBorder="1" applyAlignment="1">
      <alignment horizontal="center"/>
    </xf>
    <xf numFmtId="2" fontId="3" fillId="0" borderId="10" xfId="1" applyNumberFormat="1" applyFont="1" applyBorder="1" applyAlignment="1">
      <alignment horizontal="center"/>
    </xf>
    <xf numFmtId="2" fontId="3" fillId="0" borderId="15" xfId="1" applyNumberFormat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</cellXfs>
  <cellStyles count="2">
    <cellStyle name="Normálna" xfId="0" builtinId="0"/>
    <cellStyle name="Normální 2" xfId="1" xr:uid="{00000000-0005-0000-0000-000001000000}"/>
  </cellStyles>
  <dxfs count="3">
    <dxf>
      <fill>
        <patternFill>
          <bgColor rgb="FFFFFF99"/>
        </patternFill>
      </fill>
    </dxf>
    <dxf>
      <fill>
        <patternFill>
          <bgColor rgb="FFF6C876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6C876"/>
      <color rgb="FFFFFF99"/>
      <color rgb="FFF3B647"/>
      <color rgb="FFFFCC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>
    <tabColor rgb="FFFF0000"/>
  </sheetPr>
  <dimension ref="A3:M13"/>
  <sheetViews>
    <sheetView showGridLines="0" tabSelected="1" workbookViewId="0">
      <selection activeCell="C20" sqref="C20"/>
    </sheetView>
  </sheetViews>
  <sheetFormatPr defaultRowHeight="15" x14ac:dyDescent="0.25"/>
  <cols>
    <col min="1" max="1" width="17.140625" customWidth="1"/>
    <col min="2" max="2" width="20.7109375" customWidth="1"/>
    <col min="3" max="3" width="27.140625" style="25" customWidth="1"/>
    <col min="4" max="4" width="34.28515625" bestFit="1" customWidth="1"/>
    <col min="5" max="5" width="22.7109375" bestFit="1" customWidth="1"/>
    <col min="6" max="6" width="13.140625" bestFit="1" customWidth="1"/>
    <col min="7" max="7" width="17.7109375" bestFit="1" customWidth="1"/>
  </cols>
  <sheetData>
    <row r="3" spans="1:13" x14ac:dyDescent="0.25">
      <c r="A3" s="20" t="s">
        <v>0</v>
      </c>
      <c r="B3" s="21" t="s">
        <v>2</v>
      </c>
      <c r="C3" s="22" t="s">
        <v>1</v>
      </c>
      <c r="D3" s="21" t="s">
        <v>43</v>
      </c>
      <c r="E3" s="21" t="s">
        <v>40</v>
      </c>
      <c r="F3" s="21" t="s">
        <v>41</v>
      </c>
      <c r="G3" s="23" t="s">
        <v>42</v>
      </c>
    </row>
    <row r="4" spans="1:13" x14ac:dyDescent="0.25">
      <c r="A4" s="17">
        <v>44</v>
      </c>
      <c r="B4" s="18" t="s">
        <v>133</v>
      </c>
      <c r="C4" s="29">
        <f ca="1">MAX(INDIRECT(CONCATENATE("'",A4,"-",B4,"'!B:B")))</f>
        <v>6738.7</v>
      </c>
      <c r="D4" s="29">
        <f t="array" aca="1" ref="D4" ca="1">IF(MAX(ROW(INDIRECT("'"&amp;A4&amp;"-"&amp;B4&amp;"'!G:G"))*((INDIRECT("'"&amp;A4&amp;"-"&amp;B4&amp;"'!G:G"))="Servis"))=3,MAX(INDIRECT("'"&amp;A4&amp;"-"&amp;B4&amp;"'!B:B"))-INDIRECT("'"&amp;A4&amp;"-"&amp;B4&amp;"'!B3"),MAX(INDIRECT("'"&amp;A4&amp;"-"&amp;B4&amp;"'!B:B"))-INDIRECT("'"&amp;A4&amp;"-"&amp;B4&amp;"'!B"&amp;MAX(ROW(INDIRECT("'"&amp;A4&amp;"-"&amp;B4&amp;"'!B3:B"&amp;MAX(ROW(INDIRECT("'"&amp;A4&amp;"-"&amp;B4&amp;"'!B:B"))*(INDIRECT("'"&amp;A4&amp;"-"&amp;B4&amp;"'!B:B")&lt;&gt;""))))*(INDIRECT("'"&amp;A4&amp;"-"&amp;B4&amp;"'!B3:B"&amp;MAX(ROW(INDIRECT("'"&amp;A4&amp;"-"&amp;B4&amp;"'!B:B"))*(INDIRECT("'"&amp;A4&amp;"-"&amp;B4&amp;"'!B:B")&lt;&gt;"")))&lt;G4))))</f>
        <v>338.69999999999982</v>
      </c>
      <c r="E4" s="29">
        <f ca="1">SUM(F4-C4)</f>
        <v>161.30000000000018</v>
      </c>
      <c r="F4" s="24">
        <f>G4+500</f>
        <v>6900</v>
      </c>
      <c r="G4" s="19">
        <v>6400</v>
      </c>
    </row>
    <row r="5" spans="1:13" x14ac:dyDescent="0.25">
      <c r="A5" s="17">
        <v>45</v>
      </c>
      <c r="B5" s="18" t="s">
        <v>39</v>
      </c>
      <c r="C5" s="29">
        <f ca="1">MAX(INDIRECT(CONCATENATE("'",A5,"-",B5,"'!B:B")))</f>
        <v>7634.9000000000005</v>
      </c>
      <c r="D5" s="29">
        <f t="array" aca="1" ref="D5" ca="1">IF(MAX(ROW(INDIRECT("'"&amp;A5&amp;"-"&amp;B5&amp;"'!G:G"))*((INDIRECT("'"&amp;A5&amp;"-"&amp;B5&amp;"'!G:G"))="Servis"))=3,MAX(INDIRECT("'"&amp;A5&amp;"-"&amp;B5&amp;"'!B:B"))-INDIRECT("'"&amp;A5&amp;"-"&amp;B5&amp;"'!B3"),MAX(INDIRECT("'"&amp;A5&amp;"-"&amp;B5&amp;"'!B:B"))-INDIRECT("'"&amp;A5&amp;"-"&amp;B5&amp;"'!B"&amp;MAX(ROW(INDIRECT("'"&amp;A5&amp;"-"&amp;B5&amp;"'!B3:B"&amp;MAX(ROW(INDIRECT("'"&amp;A5&amp;"-"&amp;B5&amp;"'!B:B"))*(INDIRECT("'"&amp;A5&amp;"-"&amp;B5&amp;"'!B:B")&lt;&gt;""))))*(INDIRECT("'"&amp;A5&amp;"-"&amp;B5&amp;"'!B3:B"&amp;MAX(ROW(INDIRECT("'"&amp;A5&amp;"-"&amp;B5&amp;"'!B:B"))*(INDIRECT("'"&amp;A5&amp;"-"&amp;B5&amp;"'!B:B")&lt;&gt;"")))&lt;G5))))</f>
        <v>10.199999999999818</v>
      </c>
      <c r="E5" s="29">
        <f ca="1">SUM(F5-C5)</f>
        <v>499.99999999999909</v>
      </c>
      <c r="F5" s="24">
        <f>G5+500</f>
        <v>8134.9</v>
      </c>
      <c r="G5" s="19">
        <v>7634.9</v>
      </c>
    </row>
    <row r="6" spans="1:13" x14ac:dyDescent="0.25">
      <c r="A6" s="17">
        <v>68</v>
      </c>
      <c r="B6" s="18" t="s">
        <v>137</v>
      </c>
      <c r="C6" s="29">
        <f ca="1">MAX(INDIRECT(CONCATENATE("'",A6,"-",B6,"'!B:B")))</f>
        <v>6487.8</v>
      </c>
      <c r="D6" s="29">
        <f t="array" aca="1" ref="D6" ca="1">IF(MAX(ROW(INDIRECT("'"&amp;A6&amp;"-"&amp;B6&amp;"'!G:G"))*((INDIRECT("'"&amp;A6&amp;"-"&amp;B6&amp;"'!G:G"))="Servis"))=3,MAX(INDIRECT("'"&amp;A6&amp;"-"&amp;B6&amp;"'!B:B"))-INDIRECT("'"&amp;A6&amp;"-"&amp;B6&amp;"'!B3"),MAX(INDIRECT("'"&amp;A6&amp;"-"&amp;B6&amp;"'!B:B"))-INDIRECT("'"&amp;A6&amp;"-"&amp;B6&amp;"'!B"&amp;MAX(ROW(INDIRECT("'"&amp;A6&amp;"-"&amp;B6&amp;"'!B3:B"&amp;MAX(ROW(INDIRECT("'"&amp;A6&amp;"-"&amp;B6&amp;"'!B:B"))*(INDIRECT("'"&amp;A6&amp;"-"&amp;B6&amp;"'!B:B")&lt;&gt;""))))*(INDIRECT("'"&amp;A6&amp;"-"&amp;B6&amp;"'!B3:B"&amp;MAX(ROW(INDIRECT("'"&amp;A6&amp;"-"&amp;B6&amp;"'!B:B"))*(INDIRECT("'"&amp;A6&amp;"-"&amp;B6&amp;"'!B:B")&lt;&gt;"")))&lt;G6))))</f>
        <v>484.80000000000018</v>
      </c>
      <c r="E6" s="29">
        <f ca="1">SUM(F6-C6)</f>
        <v>15.199999999999818</v>
      </c>
      <c r="F6" s="24">
        <f>G6+500</f>
        <v>6503</v>
      </c>
      <c r="G6" s="19">
        <v>6003</v>
      </c>
      <c r="K6" s="26"/>
      <c r="M6" t="s">
        <v>44</v>
      </c>
    </row>
    <row r="7" spans="1:13" x14ac:dyDescent="0.25">
      <c r="A7" s="17">
        <v>69</v>
      </c>
      <c r="B7" s="18" t="s">
        <v>137</v>
      </c>
      <c r="C7" s="29">
        <f t="shared" ref="C7:C12" ca="1" si="0">MAX(INDIRECT(CONCATENATE("'",A7,"-",B7,"'!B:B")))</f>
        <v>5247.2</v>
      </c>
      <c r="D7" s="29">
        <f t="array" aca="1" ref="D7" ca="1">IF(MAX(ROW(INDIRECT("'"&amp;A7&amp;"-"&amp;B7&amp;"'!G:G"))*((INDIRECT("'"&amp;A7&amp;"-"&amp;B7&amp;"'!G:G"))="Servis"))=3,MAX(INDIRECT("'"&amp;A7&amp;"-"&amp;B7&amp;"'!B:B"))-INDIRECT("'"&amp;A7&amp;"-"&amp;B7&amp;"'!B3"),MAX(INDIRECT("'"&amp;A7&amp;"-"&amp;B7&amp;"'!B:B"))-INDIRECT("'"&amp;A7&amp;"-"&amp;B7&amp;"'!B"&amp;MAX(ROW(INDIRECT("'"&amp;A7&amp;"-"&amp;B7&amp;"'!B3:B"&amp;MAX(ROW(INDIRECT("'"&amp;A7&amp;"-"&amp;B7&amp;"'!B:B"))*(INDIRECT("'"&amp;A7&amp;"-"&amp;B7&amp;"'!B:B")&lt;&gt;""))))*(INDIRECT("'"&amp;A7&amp;"-"&amp;B7&amp;"'!B3:B"&amp;MAX(ROW(INDIRECT("'"&amp;A7&amp;"-"&amp;B7&amp;"'!B:B"))*(INDIRECT("'"&amp;A7&amp;"-"&amp;B7&amp;"'!B:B")&lt;&gt;"")))&lt;G7))))</f>
        <v>40.199999999999818</v>
      </c>
      <c r="E7" s="29">
        <f t="shared" ref="E7:E12" ca="1" si="1">SUM(F7-C7)</f>
        <v>459.80000000000018</v>
      </c>
      <c r="F7" s="24">
        <f t="shared" ref="F7:F13" si="2">G7+500</f>
        <v>5707</v>
      </c>
      <c r="G7" s="19">
        <v>5207</v>
      </c>
      <c r="K7" s="27"/>
      <c r="M7" t="s">
        <v>45</v>
      </c>
    </row>
    <row r="8" spans="1:13" x14ac:dyDescent="0.25">
      <c r="A8" s="17">
        <v>74</v>
      </c>
      <c r="B8" s="18" t="s">
        <v>134</v>
      </c>
      <c r="C8" s="29">
        <f t="shared" ca="1" si="0"/>
        <v>5450.1</v>
      </c>
      <c r="D8" s="29">
        <f t="array" aca="1" ref="D8" ca="1">IF(MAX(ROW(INDIRECT("'"&amp;A8&amp;"-"&amp;B8&amp;"'!G:G"))*((INDIRECT("'"&amp;A8&amp;"-"&amp;B8&amp;"'!G:G"))="Servis"))=3,MAX(INDIRECT("'"&amp;A8&amp;"-"&amp;B8&amp;"'!B:B"))-INDIRECT("'"&amp;A8&amp;"-"&amp;B8&amp;"'!B3"),MAX(INDIRECT("'"&amp;A8&amp;"-"&amp;B8&amp;"'!B:B"))-INDIRECT("'"&amp;A8&amp;"-"&amp;B8&amp;"'!B"&amp;MAX(ROW(INDIRECT("'"&amp;A8&amp;"-"&amp;B8&amp;"'!B3:B"&amp;MAX(ROW(INDIRECT("'"&amp;A8&amp;"-"&amp;B8&amp;"'!B:B"))*(INDIRECT("'"&amp;A8&amp;"-"&amp;B8&amp;"'!B:B")&lt;&gt;""))))*(INDIRECT("'"&amp;A8&amp;"-"&amp;B8&amp;"'!B3:B"&amp;MAX(ROW(INDIRECT("'"&amp;A8&amp;"-"&amp;B8&amp;"'!B:B"))*(INDIRECT("'"&amp;A8&amp;"-"&amp;B8&amp;"'!B:B")&lt;&gt;"")))&lt;G8))))</f>
        <v>643.10000000000036</v>
      </c>
      <c r="E8" s="29">
        <f t="shared" ca="1" si="1"/>
        <v>-143.10000000000036</v>
      </c>
      <c r="F8" s="24">
        <f t="shared" si="2"/>
        <v>5307</v>
      </c>
      <c r="G8" s="19">
        <v>4807</v>
      </c>
      <c r="K8" s="28"/>
      <c r="M8" t="s">
        <v>46</v>
      </c>
    </row>
    <row r="9" spans="1:13" x14ac:dyDescent="0.25">
      <c r="A9" s="17">
        <v>75</v>
      </c>
      <c r="B9" s="18" t="s">
        <v>138</v>
      </c>
      <c r="C9" s="29">
        <f t="shared" ca="1" si="0"/>
        <v>4513</v>
      </c>
      <c r="D9" s="29">
        <f t="array" aca="1" ref="D9" ca="1">IF(MAX(ROW(INDIRECT("'"&amp;A9&amp;"-"&amp;B9&amp;"'!G:G"))*((INDIRECT("'"&amp;A9&amp;"-"&amp;B9&amp;"'!G:G"))="Servis"))=3,MAX(INDIRECT("'"&amp;A9&amp;"-"&amp;B9&amp;"'!B:B"))-INDIRECT("'"&amp;A9&amp;"-"&amp;B9&amp;"'!B3"),MAX(INDIRECT("'"&amp;A9&amp;"-"&amp;B9&amp;"'!B:B"))-INDIRECT("'"&amp;A9&amp;"-"&amp;B9&amp;"'!B"&amp;MAX(ROW(INDIRECT("'"&amp;A9&amp;"-"&amp;B9&amp;"'!B3:B"&amp;MAX(ROW(INDIRECT("'"&amp;A9&amp;"-"&amp;B9&amp;"'!B:B"))*(INDIRECT("'"&amp;A9&amp;"-"&amp;B9&amp;"'!B:B")&lt;&gt;""))))*(INDIRECT("'"&amp;A9&amp;"-"&amp;B9&amp;"'!B3:B"&amp;MAX(ROW(INDIRECT("'"&amp;A9&amp;"-"&amp;B9&amp;"'!B:B"))*(INDIRECT("'"&amp;A9&amp;"-"&amp;B9&amp;"'!B:B")&lt;&gt;"")))&lt;G9))))</f>
        <v>206</v>
      </c>
      <c r="E9" s="29">
        <f t="shared" ca="1" si="1"/>
        <v>294</v>
      </c>
      <c r="F9" s="24">
        <f t="shared" si="2"/>
        <v>4807</v>
      </c>
      <c r="G9" s="19">
        <v>4307</v>
      </c>
    </row>
    <row r="10" spans="1:13" x14ac:dyDescent="0.25">
      <c r="A10" s="17">
        <v>87</v>
      </c>
      <c r="B10" s="18" t="s">
        <v>135</v>
      </c>
      <c r="C10" s="29">
        <f t="shared" ca="1" si="0"/>
        <v>4850.6000000000004</v>
      </c>
      <c r="D10" s="29">
        <f t="array" aca="1" ref="D10" ca="1">IF(MAX(ROW(INDIRECT("'"&amp;A10&amp;"-"&amp;B10&amp;"'!G:G"))*((INDIRECT("'"&amp;A10&amp;"-"&amp;B10&amp;"'!G:G"))="Servis"))=3,MAX(INDIRECT("'"&amp;A10&amp;"-"&amp;B10&amp;"'!B:B"))-INDIRECT("'"&amp;A10&amp;"-"&amp;B10&amp;"'!B3"),MAX(INDIRECT("'"&amp;A10&amp;"-"&amp;B10&amp;"'!B:B"))-INDIRECT("'"&amp;A10&amp;"-"&amp;B10&amp;"'!B"&amp;MAX(ROW(INDIRECT("'"&amp;A10&amp;"-"&amp;B10&amp;"'!B3:B"&amp;MAX(ROW(INDIRECT("'"&amp;A10&amp;"-"&amp;B10&amp;"'!B:B"))*(INDIRECT("'"&amp;A10&amp;"-"&amp;B10&amp;"'!B:B")&lt;&gt;""))))*(INDIRECT("'"&amp;A10&amp;"-"&amp;B10&amp;"'!B3:B"&amp;MAX(ROW(INDIRECT("'"&amp;A10&amp;"-"&amp;B10&amp;"'!B:B"))*(INDIRECT("'"&amp;A10&amp;"-"&amp;B10&amp;"'!B:B")&lt;&gt;"")))&lt;G10))))</f>
        <v>248.90000000000055</v>
      </c>
      <c r="E10" s="29">
        <f t="shared" ca="1" si="1"/>
        <v>254.39999999999964</v>
      </c>
      <c r="F10" s="24">
        <f t="shared" si="2"/>
        <v>5105</v>
      </c>
      <c r="G10" s="19">
        <v>4605</v>
      </c>
    </row>
    <row r="11" spans="1:13" x14ac:dyDescent="0.25">
      <c r="A11" s="17">
        <v>88</v>
      </c>
      <c r="B11" s="18" t="s">
        <v>135</v>
      </c>
      <c r="C11" s="29">
        <f t="shared" ca="1" si="0"/>
        <v>5212.5</v>
      </c>
      <c r="D11" s="29">
        <f t="array" aca="1" ref="D11" ca="1">IF(MAX(ROW(INDIRECT("'"&amp;A11&amp;"-"&amp;B11&amp;"'!G:G"))*((INDIRECT("'"&amp;A11&amp;"-"&amp;B11&amp;"'!G:G"))="Servis"))=3,MAX(INDIRECT("'"&amp;A11&amp;"-"&amp;B11&amp;"'!B:B"))-INDIRECT("'"&amp;A11&amp;"-"&amp;B11&amp;"'!B3"),MAX(INDIRECT("'"&amp;A11&amp;"-"&amp;B11&amp;"'!B:B"))-INDIRECT("'"&amp;A11&amp;"-"&amp;B11&amp;"'!B"&amp;MAX(ROW(INDIRECT("'"&amp;A11&amp;"-"&amp;B11&amp;"'!B3:B"&amp;MAX(ROW(INDIRECT("'"&amp;A11&amp;"-"&amp;B11&amp;"'!B:B"))*(INDIRECT("'"&amp;A11&amp;"-"&amp;B11&amp;"'!B:B")&lt;&gt;""))))*(INDIRECT("'"&amp;A11&amp;"-"&amp;B11&amp;"'!B3:B"&amp;MAX(ROW(INDIRECT("'"&amp;A11&amp;"-"&amp;B11&amp;"'!B:B"))*(INDIRECT("'"&amp;A11&amp;"-"&amp;B11&amp;"'!B:B")&lt;&gt;"")))&lt;G11))))</f>
        <v>364.5</v>
      </c>
      <c r="E11" s="29">
        <f t="shared" ca="1" si="1"/>
        <v>158.69999999999982</v>
      </c>
      <c r="F11" s="24">
        <f t="shared" si="2"/>
        <v>5371.2</v>
      </c>
      <c r="G11" s="19">
        <v>4871.2</v>
      </c>
    </row>
    <row r="12" spans="1:13" x14ac:dyDescent="0.25">
      <c r="A12" s="17">
        <v>100</v>
      </c>
      <c r="B12" s="18" t="s">
        <v>139</v>
      </c>
      <c r="C12" s="29">
        <f t="shared" ca="1" si="0"/>
        <v>3811.9</v>
      </c>
      <c r="D12" s="29">
        <f t="array" aca="1" ref="D12" ca="1">IF(MAX(ROW(INDIRECT("'"&amp;A12&amp;"-"&amp;B12&amp;"'!G:G"))*((INDIRECT("'"&amp;A12&amp;"-"&amp;B12&amp;"'!G:G"))="Servis"))=3,MAX(INDIRECT("'"&amp;A12&amp;"-"&amp;B12&amp;"'!B:B"))-INDIRECT("'"&amp;A12&amp;"-"&amp;B12&amp;"'!B3"),MAX(INDIRECT("'"&amp;A12&amp;"-"&amp;B12&amp;"'!B:B"))-INDIRECT("'"&amp;A12&amp;"-"&amp;B12&amp;"'!B"&amp;MAX(ROW(INDIRECT("'"&amp;A12&amp;"-"&amp;B12&amp;"'!B3:B"&amp;MAX(ROW(INDIRECT("'"&amp;A12&amp;"-"&amp;B12&amp;"'!B:B"))*(INDIRECT("'"&amp;A12&amp;"-"&amp;B12&amp;"'!B:B")&lt;&gt;""))))*(INDIRECT("'"&amp;A12&amp;"-"&amp;B12&amp;"'!B3:B"&amp;MAX(ROW(INDIRECT("'"&amp;A12&amp;"-"&amp;B12&amp;"'!B:B"))*(INDIRECT("'"&amp;A12&amp;"-"&amp;B12&amp;"'!B:B")&lt;&gt;"")))&lt;G12))))</f>
        <v>677.90000000000009</v>
      </c>
      <c r="E12" s="29">
        <f t="shared" ca="1" si="1"/>
        <v>326.99999999999955</v>
      </c>
      <c r="F12" s="24">
        <f t="shared" si="2"/>
        <v>4138.8999999999996</v>
      </c>
      <c r="G12" s="19">
        <v>3638.9</v>
      </c>
    </row>
    <row r="13" spans="1:13" x14ac:dyDescent="0.25">
      <c r="A13" s="17">
        <v>105</v>
      </c>
      <c r="B13" s="18" t="s">
        <v>135</v>
      </c>
      <c r="C13" s="29">
        <f t="shared" ref="C13" ca="1" si="3">MAX(INDIRECT(CONCATENATE("'",A13,"-",B13,"'!B:B")))</f>
        <v>3827.7</v>
      </c>
      <c r="D13" s="29">
        <f t="array" aca="1" ref="D13" ca="1">IF(MAX(ROW(INDIRECT("'"&amp;A13&amp;"-"&amp;B13&amp;"'!G:G"))*((INDIRECT("'"&amp;A13&amp;"-"&amp;B13&amp;"'!G:G"))="Servis"))=3,MAX(INDIRECT("'"&amp;A13&amp;"-"&amp;B13&amp;"'!B:B"))-INDIRECT("'"&amp;A13&amp;"-"&amp;B13&amp;"'!B3"),MAX(INDIRECT("'"&amp;A13&amp;"-"&amp;B13&amp;"'!B:B"))-INDIRECT("'"&amp;A13&amp;"-"&amp;B13&amp;"'!B"&amp;MAX(ROW(INDIRECT("'"&amp;A13&amp;"-"&amp;B13&amp;"'!B3:B"&amp;MAX(ROW(INDIRECT("'"&amp;A13&amp;"-"&amp;B13&amp;"'!B:B"))*(INDIRECT("'"&amp;A13&amp;"-"&amp;B13&amp;"'!B:B")&lt;&gt;""))))*(INDIRECT("'"&amp;A13&amp;"-"&amp;B13&amp;"'!B3:B"&amp;MAX(ROW(INDIRECT("'"&amp;A13&amp;"-"&amp;B13&amp;"'!B:B"))*(INDIRECT("'"&amp;A13&amp;"-"&amp;B13&amp;"'!B:B")&lt;&gt;"")))&lt;G13))))</f>
        <v>607.69999999999982</v>
      </c>
      <c r="E13" s="29">
        <f t="shared" ref="E13" ca="1" si="4">SUM(F13-C13)</f>
        <v>-107.69999999999982</v>
      </c>
      <c r="F13" s="24">
        <f t="shared" si="2"/>
        <v>3720</v>
      </c>
      <c r="G13" s="19">
        <v>3220</v>
      </c>
    </row>
  </sheetData>
  <sheetProtection selectLockedCells="1"/>
  <phoneticPr fontId="10" type="noConversion"/>
  <conditionalFormatting sqref="C4:E13">
    <cfRule type="expression" dxfId="2" priority="1">
      <formula>$D$5&gt;480</formula>
    </cfRule>
    <cfRule type="expression" dxfId="1" priority="2">
      <formula>AND($D$5&gt;450,$D$5&lt;=480)</formula>
    </cfRule>
    <cfRule type="expression" dxfId="0" priority="3">
      <formula>AND($D$5&gt;400,$D$5&lt;=450)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D38F8-0CB7-4848-B17D-999FF2D8CD50}">
  <sheetPr codeName="Hárok3"/>
  <dimension ref="A1:H23"/>
  <sheetViews>
    <sheetView zoomScaleNormal="100" workbookViewId="0">
      <pane ySplit="1" topLeftCell="A2" activePane="bottomLeft" state="frozen"/>
      <selection activeCell="F14" sqref="F14"/>
      <selection pane="bottomLeft" activeCell="C4" sqref="C4"/>
    </sheetView>
  </sheetViews>
  <sheetFormatPr defaultColWidth="12.5703125" defaultRowHeight="15.75" x14ac:dyDescent="0.25"/>
  <cols>
    <col min="1" max="1" width="12.5703125" style="33"/>
    <col min="2" max="2" width="12.5703125" style="30"/>
    <col min="3" max="4" width="12.5703125" style="1"/>
    <col min="5" max="5" width="12.5703125" style="7"/>
    <col min="6" max="16384" width="12.5703125" style="1"/>
  </cols>
  <sheetData>
    <row r="1" spans="1:8" ht="33.75" x14ac:dyDescent="0.25">
      <c r="A1" s="67" t="s">
        <v>51</v>
      </c>
      <c r="B1" s="67"/>
      <c r="C1" s="67"/>
      <c r="D1" s="67"/>
      <c r="E1" s="67"/>
      <c r="F1" s="67"/>
      <c r="G1" s="67"/>
      <c r="H1" s="67"/>
    </row>
    <row r="2" spans="1:8" x14ac:dyDescent="0.25">
      <c r="A2" s="31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1"/>
      <c r="B3" s="30">
        <v>6400</v>
      </c>
      <c r="C3" s="2"/>
      <c r="D3" s="2"/>
      <c r="E3" s="3"/>
      <c r="F3" s="2"/>
      <c r="G3" s="2" t="s">
        <v>136</v>
      </c>
      <c r="H3" s="2"/>
    </row>
    <row r="4" spans="1:8" x14ac:dyDescent="0.25">
      <c r="A4" s="31" t="s">
        <v>52</v>
      </c>
      <c r="B4" s="30">
        <v>6421</v>
      </c>
      <c r="C4" s="2"/>
      <c r="D4" s="2">
        <v>42.6</v>
      </c>
      <c r="E4" s="4"/>
      <c r="F4" s="2"/>
      <c r="G4" s="2"/>
      <c r="H4" s="2"/>
    </row>
    <row r="5" spans="1:8" x14ac:dyDescent="0.25">
      <c r="A5" s="32" t="s">
        <v>53</v>
      </c>
      <c r="B5" s="2">
        <v>6449</v>
      </c>
      <c r="C5" s="2">
        <f>B5-B4</f>
        <v>28</v>
      </c>
      <c r="D5" s="2">
        <v>35.1</v>
      </c>
      <c r="E5" s="4">
        <f t="shared" ref="E5:E13" si="0">D5/C5</f>
        <v>1.2535714285714286</v>
      </c>
      <c r="F5" s="2"/>
      <c r="G5" s="2"/>
      <c r="H5" s="2"/>
    </row>
    <row r="6" spans="1:8" x14ac:dyDescent="0.25">
      <c r="A6" s="32" t="s">
        <v>54</v>
      </c>
      <c r="B6" s="2">
        <v>6480.2</v>
      </c>
      <c r="C6" s="2">
        <f t="shared" ref="C6:C14" si="1">B6-B5</f>
        <v>31.199999999999818</v>
      </c>
      <c r="D6" s="5">
        <v>47.8</v>
      </c>
      <c r="E6" s="4">
        <f t="shared" si="0"/>
        <v>1.5320512820512908</v>
      </c>
      <c r="F6" s="2"/>
      <c r="G6" s="2"/>
      <c r="H6" s="2"/>
    </row>
    <row r="7" spans="1:8" x14ac:dyDescent="0.25">
      <c r="A7" s="32" t="s">
        <v>26</v>
      </c>
      <c r="B7" s="2">
        <v>6494.2</v>
      </c>
      <c r="C7" s="2">
        <f t="shared" si="1"/>
        <v>14</v>
      </c>
      <c r="D7" s="4">
        <v>37.299999999999997</v>
      </c>
      <c r="E7" s="4">
        <f t="shared" si="0"/>
        <v>2.6642857142857141</v>
      </c>
      <c r="F7" s="2"/>
      <c r="G7" s="2"/>
      <c r="H7" s="2"/>
    </row>
    <row r="8" spans="1:8" x14ac:dyDescent="0.25">
      <c r="A8" s="32" t="s">
        <v>28</v>
      </c>
      <c r="B8" s="2">
        <v>6526.2</v>
      </c>
      <c r="C8" s="2">
        <f t="shared" si="1"/>
        <v>32</v>
      </c>
      <c r="D8" s="2">
        <v>44.3</v>
      </c>
      <c r="E8" s="4">
        <f t="shared" si="0"/>
        <v>1.3843749999999999</v>
      </c>
      <c r="F8" s="2"/>
      <c r="G8" s="2"/>
      <c r="H8" s="2"/>
    </row>
    <row r="9" spans="1:8" x14ac:dyDescent="0.25">
      <c r="A9" s="32" t="s">
        <v>55</v>
      </c>
      <c r="B9" s="4">
        <v>6551.3</v>
      </c>
      <c r="C9" s="2">
        <f t="shared" si="1"/>
        <v>25.100000000000364</v>
      </c>
      <c r="D9" s="6">
        <v>62.9</v>
      </c>
      <c r="E9" s="4">
        <f t="shared" si="0"/>
        <v>2.5059760956174935</v>
      </c>
      <c r="F9" s="2"/>
      <c r="G9" s="2"/>
      <c r="H9" s="2"/>
    </row>
    <row r="10" spans="1:8" x14ac:dyDescent="0.25">
      <c r="A10" s="32" t="s">
        <v>56</v>
      </c>
      <c r="B10" s="4">
        <v>6589.8</v>
      </c>
      <c r="C10" s="2">
        <f t="shared" si="1"/>
        <v>38.5</v>
      </c>
      <c r="D10" s="6">
        <v>33.5</v>
      </c>
      <c r="E10" s="4">
        <f t="shared" si="0"/>
        <v>0.87012987012987009</v>
      </c>
      <c r="F10" s="2"/>
      <c r="G10" s="2"/>
      <c r="H10" s="2"/>
    </row>
    <row r="11" spans="1:8" x14ac:dyDescent="0.25">
      <c r="A11" s="32">
        <v>44949</v>
      </c>
      <c r="B11" s="4">
        <v>6662.7</v>
      </c>
      <c r="C11" s="2">
        <f t="shared" si="1"/>
        <v>72.899999999999636</v>
      </c>
      <c r="D11" s="6">
        <v>49.6</v>
      </c>
      <c r="E11" s="4">
        <f t="shared" si="0"/>
        <v>0.68038408779149862</v>
      </c>
      <c r="F11" s="2"/>
      <c r="G11" s="2"/>
      <c r="H11" s="2"/>
    </row>
    <row r="12" spans="1:8" x14ac:dyDescent="0.25">
      <c r="A12" s="32">
        <v>44977</v>
      </c>
      <c r="B12" s="4">
        <v>6709</v>
      </c>
      <c r="C12" s="2">
        <f t="shared" si="1"/>
        <v>46.300000000000182</v>
      </c>
      <c r="D12" s="6">
        <v>67</v>
      </c>
      <c r="E12" s="4">
        <f t="shared" si="0"/>
        <v>1.4470842332613334</v>
      </c>
      <c r="F12" s="2"/>
      <c r="G12" s="2" t="s">
        <v>38</v>
      </c>
      <c r="H12" s="31">
        <v>44977</v>
      </c>
    </row>
    <row r="13" spans="1:8" x14ac:dyDescent="0.25">
      <c r="A13" s="31">
        <v>44991</v>
      </c>
      <c r="B13" s="4">
        <v>6730.3</v>
      </c>
      <c r="C13" s="2">
        <f t="shared" si="1"/>
        <v>21.300000000000182</v>
      </c>
      <c r="D13" s="6">
        <v>41.9</v>
      </c>
      <c r="E13" s="4">
        <f t="shared" si="0"/>
        <v>1.9671361502347249</v>
      </c>
      <c r="F13" s="2"/>
      <c r="G13" s="2"/>
      <c r="H13" s="2"/>
    </row>
    <row r="14" spans="1:8" x14ac:dyDescent="0.25">
      <c r="A14" s="31">
        <v>45005</v>
      </c>
      <c r="B14" s="4">
        <v>6738.7</v>
      </c>
      <c r="C14" s="2">
        <f t="shared" si="1"/>
        <v>8.3999999999996362</v>
      </c>
      <c r="D14" s="6">
        <v>21.8</v>
      </c>
      <c r="E14" s="4"/>
      <c r="F14" s="2" t="s">
        <v>57</v>
      </c>
      <c r="G14" s="2"/>
      <c r="H14" s="2"/>
    </row>
    <row r="15" spans="1:8" x14ac:dyDescent="0.25">
      <c r="A15" s="31"/>
      <c r="B15" s="4"/>
      <c r="C15" s="4"/>
      <c r="D15" s="6"/>
      <c r="E15" s="4"/>
      <c r="F15" s="2"/>
      <c r="G15" s="2"/>
      <c r="H15" s="2"/>
    </row>
    <row r="16" spans="1:8" x14ac:dyDescent="0.25">
      <c r="A16" s="31"/>
      <c r="B16" s="4"/>
      <c r="C16" s="4"/>
      <c r="D16" s="6"/>
      <c r="E16" s="4"/>
      <c r="F16" s="2"/>
      <c r="G16" s="2"/>
      <c r="H16" s="2"/>
    </row>
    <row r="17" spans="1:8" x14ac:dyDescent="0.25">
      <c r="A17" s="31"/>
      <c r="B17" s="4"/>
      <c r="C17" s="4"/>
      <c r="D17" s="6"/>
      <c r="E17" s="4"/>
      <c r="F17" s="2"/>
      <c r="G17" s="2"/>
      <c r="H17" s="2"/>
    </row>
    <row r="18" spans="1:8" x14ac:dyDescent="0.25">
      <c r="A18" s="31"/>
      <c r="B18" s="2"/>
      <c r="C18" s="2"/>
      <c r="D18" s="5"/>
      <c r="E18" s="4"/>
      <c r="F18" s="2"/>
      <c r="G18" s="2"/>
      <c r="H18" s="2"/>
    </row>
    <row r="19" spans="1:8" x14ac:dyDescent="0.25">
      <c r="A19" s="31"/>
      <c r="B19" s="2"/>
      <c r="C19" s="2"/>
      <c r="D19" s="5"/>
      <c r="E19" s="4"/>
      <c r="F19" s="2"/>
      <c r="G19" s="2"/>
      <c r="H19" s="2"/>
    </row>
    <row r="20" spans="1:8" x14ac:dyDescent="0.25">
      <c r="A20" s="31"/>
      <c r="B20" s="2"/>
      <c r="C20" s="2"/>
      <c r="D20" s="5"/>
      <c r="E20" s="4"/>
      <c r="F20" s="2"/>
      <c r="G20" s="2"/>
      <c r="H20" s="2"/>
    </row>
    <row r="21" spans="1:8" x14ac:dyDescent="0.25">
      <c r="A21" s="31"/>
      <c r="B21" s="2"/>
      <c r="C21" s="2"/>
      <c r="D21" s="5"/>
      <c r="E21" s="4"/>
      <c r="F21" s="2"/>
      <c r="G21" s="2"/>
      <c r="H21" s="2"/>
    </row>
    <row r="22" spans="1:8" x14ac:dyDescent="0.25">
      <c r="A22" s="31"/>
      <c r="B22" s="2"/>
      <c r="C22" s="2"/>
      <c r="D22" s="5"/>
      <c r="E22" s="4"/>
      <c r="F22" s="2"/>
      <c r="G22" s="2"/>
      <c r="H22" s="2"/>
    </row>
    <row r="23" spans="1:8" x14ac:dyDescent="0.25">
      <c r="A23" s="31"/>
      <c r="B23" s="2"/>
      <c r="C23" s="2"/>
      <c r="D23" s="5"/>
      <c r="E23" s="4"/>
      <c r="F23" s="2"/>
      <c r="G23" s="2"/>
      <c r="H23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autoPageBreaks="0" fitToPage="1"/>
  </sheetPr>
  <dimension ref="A1:H101"/>
  <sheetViews>
    <sheetView showGridLines="0" zoomScaleNormal="100" workbookViewId="0">
      <pane ySplit="2" topLeftCell="A3" activePane="bottomLeft" state="frozen"/>
      <selection pane="bottomLeft" activeCell="A3" sqref="A3"/>
    </sheetView>
  </sheetViews>
  <sheetFormatPr defaultColWidth="12.5703125" defaultRowHeight="15.75" x14ac:dyDescent="0.25"/>
  <cols>
    <col min="1" max="1" width="12.5703125" style="10"/>
    <col min="2" max="2" width="12.5703125" style="16"/>
    <col min="3" max="3" width="14.28515625" style="14" customWidth="1"/>
    <col min="4" max="4" width="12.5703125" style="1"/>
    <col min="5" max="5" width="12.5703125" style="7"/>
    <col min="6" max="6" width="29.7109375" style="1" customWidth="1"/>
    <col min="7" max="16384" width="12.5703125" style="1"/>
  </cols>
  <sheetData>
    <row r="1" spans="1:8" ht="31.5" x14ac:dyDescent="0.25">
      <c r="A1" s="68" t="s">
        <v>47</v>
      </c>
      <c r="B1" s="68"/>
      <c r="C1" s="68"/>
      <c r="D1" s="68"/>
      <c r="E1" s="68"/>
      <c r="F1" s="68"/>
      <c r="G1" s="68"/>
      <c r="H1" s="68"/>
    </row>
    <row r="2" spans="1:8" x14ac:dyDescent="0.25">
      <c r="A2" s="8" t="s">
        <v>3</v>
      </c>
      <c r="B2" s="15" t="s">
        <v>4</v>
      </c>
      <c r="C2" s="1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8"/>
      <c r="B3" s="15">
        <v>7134</v>
      </c>
      <c r="C3" s="12"/>
      <c r="D3" s="2"/>
      <c r="E3" s="3"/>
      <c r="F3" s="2"/>
      <c r="G3" s="2" t="s">
        <v>136</v>
      </c>
      <c r="H3" s="2"/>
    </row>
    <row r="4" spans="1:8" x14ac:dyDescent="0.25">
      <c r="A4" s="9" t="s">
        <v>11</v>
      </c>
      <c r="B4" s="15">
        <f>B3+C4</f>
        <v>7144</v>
      </c>
      <c r="C4" s="12">
        <v>10</v>
      </c>
      <c r="D4" s="2"/>
      <c r="E4" s="4"/>
      <c r="F4" s="2"/>
      <c r="G4" s="2">
        <v>7294</v>
      </c>
      <c r="H4" s="2"/>
    </row>
    <row r="5" spans="1:8" x14ac:dyDescent="0.25">
      <c r="A5" s="11" t="s">
        <v>12</v>
      </c>
      <c r="B5" s="15">
        <f t="shared" ref="B5:B32" si="0">B4+C5</f>
        <v>7154</v>
      </c>
      <c r="C5" s="12">
        <v>10</v>
      </c>
      <c r="D5" s="2">
        <v>37.200000000000003</v>
      </c>
      <c r="E5" s="4">
        <f t="shared" ref="E5:E23" si="1">D5/C5</f>
        <v>3.72</v>
      </c>
      <c r="F5" s="2"/>
      <c r="G5" s="2"/>
      <c r="H5" s="2"/>
    </row>
    <row r="6" spans="1:8" x14ac:dyDescent="0.25">
      <c r="A6" s="11" t="s">
        <v>13</v>
      </c>
      <c r="B6" s="15">
        <f t="shared" si="0"/>
        <v>7164</v>
      </c>
      <c r="C6" s="12">
        <v>10</v>
      </c>
      <c r="D6" s="2">
        <v>54.5</v>
      </c>
      <c r="E6" s="4">
        <f t="shared" si="1"/>
        <v>5.45</v>
      </c>
      <c r="F6" s="2"/>
      <c r="G6" s="2"/>
      <c r="H6" s="2"/>
    </row>
    <row r="7" spans="1:8" x14ac:dyDescent="0.25">
      <c r="A7" s="11" t="s">
        <v>14</v>
      </c>
      <c r="B7" s="15">
        <f t="shared" si="0"/>
        <v>7174</v>
      </c>
      <c r="C7" s="12">
        <v>10</v>
      </c>
      <c r="D7" s="2">
        <v>34.5</v>
      </c>
      <c r="E7" s="4">
        <f t="shared" si="1"/>
        <v>3.45</v>
      </c>
      <c r="F7" s="2"/>
      <c r="G7" s="2"/>
      <c r="H7" s="2"/>
    </row>
    <row r="8" spans="1:8" x14ac:dyDescent="0.25">
      <c r="A8" s="11" t="s">
        <v>15</v>
      </c>
      <c r="B8" s="15">
        <f t="shared" si="0"/>
        <v>7184</v>
      </c>
      <c r="C8" s="12">
        <v>10</v>
      </c>
      <c r="D8" s="2">
        <v>22</v>
      </c>
      <c r="E8" s="4">
        <f t="shared" si="1"/>
        <v>2.2000000000000002</v>
      </c>
      <c r="F8" s="2"/>
      <c r="G8" s="2"/>
      <c r="H8" s="2"/>
    </row>
    <row r="9" spans="1:8" x14ac:dyDescent="0.25">
      <c r="A9" s="11" t="s">
        <v>16</v>
      </c>
      <c r="B9" s="15">
        <f t="shared" si="0"/>
        <v>7194</v>
      </c>
      <c r="C9" s="12">
        <v>10</v>
      </c>
      <c r="D9" s="2">
        <v>51.5</v>
      </c>
      <c r="E9" s="4">
        <f t="shared" si="1"/>
        <v>5.15</v>
      </c>
      <c r="F9" s="2"/>
      <c r="G9" s="2"/>
      <c r="H9" s="2"/>
    </row>
    <row r="10" spans="1:8" x14ac:dyDescent="0.25">
      <c r="A10" s="11" t="s">
        <v>17</v>
      </c>
      <c r="B10" s="15">
        <f t="shared" si="0"/>
        <v>7204</v>
      </c>
      <c r="C10" s="12">
        <v>10</v>
      </c>
      <c r="D10" s="2">
        <v>25</v>
      </c>
      <c r="E10" s="4">
        <f t="shared" si="1"/>
        <v>2.5</v>
      </c>
      <c r="F10" s="2"/>
      <c r="G10" s="2"/>
      <c r="H10" s="2" t="s">
        <v>18</v>
      </c>
    </row>
    <row r="11" spans="1:8" x14ac:dyDescent="0.25">
      <c r="A11" s="11" t="s">
        <v>19</v>
      </c>
      <c r="B11" s="15">
        <f t="shared" si="0"/>
        <v>7214</v>
      </c>
      <c r="C11" s="12">
        <v>10</v>
      </c>
      <c r="D11" s="2">
        <v>48</v>
      </c>
      <c r="E11" s="4">
        <f t="shared" si="1"/>
        <v>4.8</v>
      </c>
      <c r="F11" s="2"/>
      <c r="G11" s="2"/>
      <c r="H11" s="2"/>
    </row>
    <row r="12" spans="1:8" x14ac:dyDescent="0.25">
      <c r="A12" s="11" t="s">
        <v>20</v>
      </c>
      <c r="B12" s="15">
        <f t="shared" si="0"/>
        <v>7224</v>
      </c>
      <c r="C12" s="12">
        <v>10</v>
      </c>
      <c r="D12" s="2">
        <v>50</v>
      </c>
      <c r="E12" s="4">
        <f t="shared" si="1"/>
        <v>5</v>
      </c>
      <c r="F12" s="2"/>
      <c r="G12" s="2"/>
      <c r="H12" s="2" t="s">
        <v>18</v>
      </c>
    </row>
    <row r="13" spans="1:8" x14ac:dyDescent="0.25">
      <c r="A13" s="11" t="s">
        <v>21</v>
      </c>
      <c r="B13" s="15">
        <f t="shared" si="0"/>
        <v>7234</v>
      </c>
      <c r="C13" s="12">
        <v>10</v>
      </c>
      <c r="D13" s="2">
        <v>63</v>
      </c>
      <c r="E13" s="4">
        <f t="shared" si="1"/>
        <v>6.3</v>
      </c>
      <c r="F13" s="2"/>
      <c r="G13" s="2"/>
      <c r="H13" s="2"/>
    </row>
    <row r="14" spans="1:8" x14ac:dyDescent="0.25">
      <c r="A14" s="11" t="s">
        <v>22</v>
      </c>
      <c r="B14" s="15">
        <f t="shared" si="0"/>
        <v>7244</v>
      </c>
      <c r="C14" s="12">
        <v>10</v>
      </c>
      <c r="D14" s="2">
        <v>25</v>
      </c>
      <c r="E14" s="4">
        <f t="shared" si="1"/>
        <v>2.5</v>
      </c>
      <c r="F14" s="2"/>
      <c r="G14" s="2"/>
      <c r="H14" s="2" t="s">
        <v>18</v>
      </c>
    </row>
    <row r="15" spans="1:8" x14ac:dyDescent="0.25">
      <c r="A15" s="9" t="s">
        <v>22</v>
      </c>
      <c r="B15" s="15">
        <f t="shared" si="0"/>
        <v>7254</v>
      </c>
      <c r="C15" s="12">
        <v>10</v>
      </c>
      <c r="D15" s="2">
        <v>53</v>
      </c>
      <c r="E15" s="4">
        <f t="shared" si="1"/>
        <v>5.3</v>
      </c>
      <c r="F15" s="2"/>
      <c r="G15" s="2"/>
      <c r="H15" s="2"/>
    </row>
    <row r="16" spans="1:8" x14ac:dyDescent="0.25">
      <c r="A16" s="9" t="s">
        <v>23</v>
      </c>
      <c r="B16" s="15">
        <f t="shared" si="0"/>
        <v>7264</v>
      </c>
      <c r="C16" s="12">
        <v>10</v>
      </c>
      <c r="D16" s="5">
        <v>50</v>
      </c>
      <c r="E16" s="4">
        <f t="shared" si="1"/>
        <v>5</v>
      </c>
      <c r="F16" s="2"/>
      <c r="G16" s="2"/>
      <c r="H16" s="2" t="s">
        <v>18</v>
      </c>
    </row>
    <row r="17" spans="1:8" x14ac:dyDescent="0.25">
      <c r="A17" s="11" t="s">
        <v>24</v>
      </c>
      <c r="B17" s="15">
        <f t="shared" si="0"/>
        <v>7274</v>
      </c>
      <c r="C17" s="12">
        <v>10</v>
      </c>
      <c r="D17" s="6">
        <v>63.8</v>
      </c>
      <c r="E17" s="4">
        <f t="shared" si="1"/>
        <v>6.38</v>
      </c>
      <c r="F17" s="2"/>
      <c r="G17" s="2"/>
      <c r="H17" s="2"/>
    </row>
    <row r="18" spans="1:8" x14ac:dyDescent="0.25">
      <c r="A18" s="11" t="s">
        <v>25</v>
      </c>
      <c r="B18" s="15">
        <f t="shared" si="0"/>
        <v>7284</v>
      </c>
      <c r="C18" s="12">
        <v>10</v>
      </c>
      <c r="D18" s="6">
        <v>30</v>
      </c>
      <c r="E18" s="4">
        <f t="shared" si="1"/>
        <v>3</v>
      </c>
      <c r="F18" s="2"/>
      <c r="G18" s="2"/>
      <c r="H18" s="2" t="s">
        <v>18</v>
      </c>
    </row>
    <row r="19" spans="1:8" x14ac:dyDescent="0.25">
      <c r="A19" s="11" t="s">
        <v>26</v>
      </c>
      <c r="B19" s="15">
        <f t="shared" si="0"/>
        <v>7294</v>
      </c>
      <c r="C19" s="12">
        <v>10</v>
      </c>
      <c r="D19" s="6">
        <v>59</v>
      </c>
      <c r="E19" s="4">
        <f t="shared" si="1"/>
        <v>5.9</v>
      </c>
      <c r="F19" s="2"/>
      <c r="G19" s="2"/>
      <c r="H19" s="2"/>
    </row>
    <row r="20" spans="1:8" x14ac:dyDescent="0.25">
      <c r="A20" s="11" t="s">
        <v>27</v>
      </c>
      <c r="B20" s="15">
        <f>B19+C20</f>
        <v>7304</v>
      </c>
      <c r="C20" s="12">
        <v>10</v>
      </c>
      <c r="D20" s="6">
        <v>50</v>
      </c>
      <c r="E20" s="4">
        <f t="shared" si="1"/>
        <v>5</v>
      </c>
      <c r="F20" s="2"/>
      <c r="G20" s="2"/>
      <c r="H20" s="2" t="s">
        <v>18</v>
      </c>
    </row>
    <row r="21" spans="1:8" x14ac:dyDescent="0.25">
      <c r="A21" s="9" t="s">
        <v>28</v>
      </c>
      <c r="B21" s="15">
        <f t="shared" si="0"/>
        <v>7316.6</v>
      </c>
      <c r="C21" s="12">
        <v>12.6</v>
      </c>
      <c r="D21" s="6">
        <v>70.400000000000006</v>
      </c>
      <c r="E21" s="4">
        <f t="shared" si="1"/>
        <v>5.5873015873015879</v>
      </c>
      <c r="F21" s="2"/>
      <c r="G21" s="2"/>
      <c r="H21" s="2"/>
    </row>
    <row r="22" spans="1:8" x14ac:dyDescent="0.25">
      <c r="A22" s="9" t="s">
        <v>29</v>
      </c>
      <c r="B22" s="15">
        <f t="shared" si="0"/>
        <v>7341</v>
      </c>
      <c r="C22" s="12">
        <v>24.4</v>
      </c>
      <c r="D22" s="6">
        <v>65.5</v>
      </c>
      <c r="E22" s="4">
        <f t="shared" si="1"/>
        <v>2.6844262295081971</v>
      </c>
      <c r="F22" s="2"/>
      <c r="G22" s="2"/>
      <c r="H22" s="2"/>
    </row>
    <row r="23" spans="1:8" x14ac:dyDescent="0.25">
      <c r="A23" s="8" t="s">
        <v>30</v>
      </c>
      <c r="B23" s="15">
        <f t="shared" si="0"/>
        <v>7375.8</v>
      </c>
      <c r="C23" s="12">
        <v>34.799999999999997</v>
      </c>
      <c r="D23" s="6">
        <v>62.2</v>
      </c>
      <c r="E23" s="4">
        <f t="shared" si="1"/>
        <v>1.7873563218390807</v>
      </c>
      <c r="F23" s="2"/>
      <c r="G23" s="2"/>
      <c r="H23" s="2"/>
    </row>
    <row r="24" spans="1:8" x14ac:dyDescent="0.25">
      <c r="A24" s="8" t="s">
        <v>31</v>
      </c>
      <c r="B24" s="15">
        <f t="shared" si="0"/>
        <v>7425.8</v>
      </c>
      <c r="C24" s="12">
        <v>50</v>
      </c>
      <c r="D24" s="6">
        <v>25</v>
      </c>
      <c r="E24" s="4"/>
      <c r="F24" s="2"/>
      <c r="G24" s="2"/>
      <c r="H24" s="2" t="s">
        <v>18</v>
      </c>
    </row>
    <row r="25" spans="1:8" x14ac:dyDescent="0.25">
      <c r="A25" s="8" t="s">
        <v>32</v>
      </c>
      <c r="B25" s="15">
        <f t="shared" si="0"/>
        <v>7475.8</v>
      </c>
      <c r="C25" s="12">
        <v>50</v>
      </c>
      <c r="D25" s="5">
        <v>46.8</v>
      </c>
      <c r="E25" s="4"/>
      <c r="F25" s="2"/>
      <c r="G25" s="2"/>
      <c r="H25" s="2"/>
    </row>
    <row r="26" spans="1:8" x14ac:dyDescent="0.25">
      <c r="A26" s="8" t="s">
        <v>33</v>
      </c>
      <c r="B26" s="15">
        <f t="shared" si="0"/>
        <v>7513.1</v>
      </c>
      <c r="C26" s="12">
        <v>37.299999999999997</v>
      </c>
      <c r="D26" s="5">
        <v>29.9</v>
      </c>
      <c r="E26" s="4">
        <f>D26/C26</f>
        <v>0.80160857908847183</v>
      </c>
      <c r="F26" s="2"/>
      <c r="G26" s="2"/>
      <c r="H26" s="2"/>
    </row>
    <row r="27" spans="1:8" x14ac:dyDescent="0.25">
      <c r="A27" s="8" t="s">
        <v>34</v>
      </c>
      <c r="B27" s="15">
        <f t="shared" si="0"/>
        <v>7543.1</v>
      </c>
      <c r="C27" s="12">
        <v>30</v>
      </c>
      <c r="D27" s="5">
        <v>30</v>
      </c>
      <c r="E27" s="4"/>
      <c r="F27" s="2"/>
      <c r="G27" s="2"/>
      <c r="H27" s="2" t="s">
        <v>18</v>
      </c>
    </row>
    <row r="28" spans="1:8" x14ac:dyDescent="0.25">
      <c r="A28" s="8" t="s">
        <v>34</v>
      </c>
      <c r="B28" s="15">
        <f t="shared" si="0"/>
        <v>7568.2000000000007</v>
      </c>
      <c r="C28" s="12">
        <v>25.1</v>
      </c>
      <c r="D28" s="5">
        <v>36.799999999999997</v>
      </c>
      <c r="E28" s="4">
        <f>D28/C28</f>
        <v>1.4661354581673305</v>
      </c>
      <c r="F28" s="2"/>
      <c r="G28" s="2"/>
      <c r="H28" s="2"/>
    </row>
    <row r="29" spans="1:8" x14ac:dyDescent="0.25">
      <c r="A29" s="8" t="s">
        <v>35</v>
      </c>
      <c r="B29" s="15">
        <f t="shared" si="0"/>
        <v>7588.2000000000007</v>
      </c>
      <c r="C29" s="12">
        <v>20</v>
      </c>
      <c r="D29" s="5">
        <v>25</v>
      </c>
      <c r="E29" s="4"/>
      <c r="F29" s="2"/>
      <c r="G29" s="2"/>
      <c r="H29" s="2" t="s">
        <v>18</v>
      </c>
    </row>
    <row r="30" spans="1:8" x14ac:dyDescent="0.25">
      <c r="A30" s="8" t="s">
        <v>36</v>
      </c>
      <c r="B30" s="15">
        <f t="shared" si="0"/>
        <v>7615.7000000000007</v>
      </c>
      <c r="C30" s="12">
        <v>27.5</v>
      </c>
      <c r="D30" s="5">
        <v>55.4</v>
      </c>
      <c r="E30" s="4">
        <f>D30/C30</f>
        <v>2.0145454545454546</v>
      </c>
      <c r="F30" s="2"/>
      <c r="G30" s="2"/>
      <c r="H30" s="2"/>
    </row>
    <row r="31" spans="1:8" x14ac:dyDescent="0.25">
      <c r="A31" s="8" t="s">
        <v>37</v>
      </c>
      <c r="B31" s="15">
        <f t="shared" si="0"/>
        <v>7624.7000000000007</v>
      </c>
      <c r="C31" s="12">
        <v>9</v>
      </c>
      <c r="D31" s="5">
        <v>25.8</v>
      </c>
      <c r="E31" s="4">
        <f>D31/C31</f>
        <v>2.8666666666666667</v>
      </c>
      <c r="F31" s="2"/>
      <c r="G31" s="2"/>
      <c r="H31" s="2"/>
    </row>
    <row r="32" spans="1:8" x14ac:dyDescent="0.25">
      <c r="A32" s="9">
        <v>44986</v>
      </c>
      <c r="B32" s="15">
        <f t="shared" si="0"/>
        <v>7634.9000000000005</v>
      </c>
      <c r="C32" s="13">
        <v>10.199999999999999</v>
      </c>
      <c r="D32" s="5">
        <v>46.99</v>
      </c>
      <c r="E32" s="4"/>
      <c r="F32" s="2"/>
      <c r="G32" s="2" t="s">
        <v>136</v>
      </c>
      <c r="H32" s="2" t="s">
        <v>38</v>
      </c>
    </row>
    <row r="33" spans="1:8" x14ac:dyDescent="0.25">
      <c r="A33" s="9"/>
      <c r="B33" s="15"/>
      <c r="C33" s="12"/>
      <c r="D33" s="2"/>
      <c r="E33" s="4"/>
      <c r="F33" s="2"/>
      <c r="G33" s="2"/>
      <c r="H33" s="2"/>
    </row>
    <row r="34" spans="1:8" x14ac:dyDescent="0.25">
      <c r="A34" s="9"/>
      <c r="B34" s="15"/>
      <c r="C34" s="12"/>
      <c r="D34" s="2"/>
      <c r="E34" s="4"/>
      <c r="F34" s="2"/>
      <c r="G34" s="2"/>
      <c r="H34" s="2"/>
    </row>
    <row r="35" spans="1:8" x14ac:dyDescent="0.25">
      <c r="A35" s="9"/>
      <c r="B35" s="15"/>
      <c r="C35" s="12"/>
      <c r="D35" s="2"/>
      <c r="E35" s="4"/>
      <c r="F35" s="2"/>
      <c r="G35" s="2"/>
      <c r="H35" s="2"/>
    </row>
    <row r="36" spans="1:8" x14ac:dyDescent="0.25">
      <c r="A36" s="9"/>
      <c r="B36" s="15"/>
      <c r="C36" s="12"/>
      <c r="D36" s="2"/>
      <c r="E36" s="4"/>
      <c r="F36" s="2"/>
      <c r="G36" s="2"/>
      <c r="H36" s="2"/>
    </row>
    <row r="37" spans="1:8" x14ac:dyDescent="0.25">
      <c r="A37" s="9"/>
      <c r="B37" s="15"/>
      <c r="C37" s="12"/>
      <c r="D37" s="2"/>
      <c r="E37" s="4"/>
      <c r="F37" s="2"/>
      <c r="G37" s="2"/>
      <c r="H37" s="2"/>
    </row>
    <row r="38" spans="1:8" x14ac:dyDescent="0.25">
      <c r="A38" s="9"/>
      <c r="B38" s="15"/>
      <c r="C38" s="12"/>
      <c r="D38" s="2"/>
      <c r="E38" s="4"/>
      <c r="F38" s="2"/>
      <c r="G38" s="2"/>
      <c r="H38" s="2"/>
    </row>
    <row r="39" spans="1:8" x14ac:dyDescent="0.25">
      <c r="A39" s="9"/>
      <c r="B39" s="15"/>
      <c r="C39" s="12"/>
      <c r="D39" s="2"/>
      <c r="E39" s="4"/>
      <c r="F39" s="2"/>
      <c r="G39" s="2"/>
      <c r="H39" s="2"/>
    </row>
    <row r="40" spans="1:8" x14ac:dyDescent="0.25">
      <c r="A40" s="9"/>
      <c r="B40" s="15"/>
      <c r="C40" s="12"/>
      <c r="D40" s="2"/>
      <c r="E40" s="4"/>
      <c r="F40" s="2"/>
      <c r="G40" s="2"/>
      <c r="H40" s="2"/>
    </row>
    <row r="41" spans="1:8" x14ac:dyDescent="0.25">
      <c r="A41" s="9"/>
      <c r="B41" s="15"/>
      <c r="C41" s="12"/>
      <c r="D41" s="2"/>
      <c r="E41" s="4"/>
      <c r="F41" s="2"/>
      <c r="G41" s="2"/>
      <c r="H41" s="2"/>
    </row>
    <row r="42" spans="1:8" x14ac:dyDescent="0.25">
      <c r="A42" s="9"/>
      <c r="B42" s="15"/>
      <c r="C42" s="12"/>
      <c r="D42" s="2"/>
      <c r="E42" s="4"/>
      <c r="F42" s="2"/>
      <c r="G42" s="2"/>
      <c r="H42" s="2"/>
    </row>
    <row r="43" spans="1:8" x14ac:dyDescent="0.25">
      <c r="A43" s="9"/>
      <c r="B43" s="15"/>
      <c r="C43" s="12"/>
      <c r="D43" s="2"/>
      <c r="E43" s="4"/>
      <c r="F43" s="2"/>
      <c r="G43" s="2"/>
      <c r="H43" s="2"/>
    </row>
    <row r="44" spans="1:8" x14ac:dyDescent="0.25">
      <c r="A44" s="9"/>
      <c r="B44" s="15"/>
      <c r="C44" s="12"/>
      <c r="D44" s="2"/>
      <c r="E44" s="4"/>
      <c r="F44" s="2"/>
      <c r="G44" s="2"/>
      <c r="H44" s="2"/>
    </row>
    <row r="45" spans="1:8" x14ac:dyDescent="0.25">
      <c r="A45" s="9"/>
      <c r="B45" s="15"/>
      <c r="C45" s="12"/>
      <c r="D45" s="2"/>
      <c r="E45" s="4"/>
      <c r="F45" s="2"/>
      <c r="G45" s="2"/>
      <c r="H45" s="2"/>
    </row>
    <row r="46" spans="1:8" x14ac:dyDescent="0.25">
      <c r="A46" s="9"/>
      <c r="B46" s="15"/>
      <c r="C46" s="12"/>
      <c r="D46" s="2"/>
      <c r="E46" s="4"/>
      <c r="F46" s="2"/>
      <c r="G46" s="2"/>
      <c r="H46" s="2"/>
    </row>
    <row r="47" spans="1:8" x14ac:dyDescent="0.25">
      <c r="A47" s="9"/>
      <c r="B47" s="15"/>
      <c r="C47" s="12"/>
      <c r="D47" s="2"/>
      <c r="E47" s="4"/>
      <c r="F47" s="2"/>
      <c r="G47" s="2"/>
      <c r="H47" s="2"/>
    </row>
    <row r="48" spans="1:8" x14ac:dyDescent="0.25">
      <c r="A48" s="9"/>
      <c r="B48" s="15"/>
      <c r="C48" s="12"/>
      <c r="D48" s="2"/>
      <c r="E48" s="4"/>
      <c r="F48" s="2"/>
      <c r="G48" s="2"/>
      <c r="H48" s="2"/>
    </row>
    <row r="49" spans="1:8" x14ac:dyDescent="0.25">
      <c r="A49" s="9"/>
      <c r="B49" s="15"/>
      <c r="C49" s="12"/>
      <c r="D49" s="2"/>
      <c r="E49" s="4"/>
      <c r="F49" s="2"/>
      <c r="G49" s="2"/>
      <c r="H49" s="2"/>
    </row>
    <row r="50" spans="1:8" x14ac:dyDescent="0.25">
      <c r="A50" s="9"/>
      <c r="B50" s="15"/>
      <c r="C50" s="12"/>
      <c r="D50" s="2"/>
      <c r="E50" s="4"/>
      <c r="F50" s="2"/>
      <c r="G50" s="2"/>
      <c r="H50" s="2"/>
    </row>
    <row r="51" spans="1:8" x14ac:dyDescent="0.25">
      <c r="A51" s="9"/>
      <c r="B51" s="15"/>
      <c r="C51" s="12"/>
      <c r="D51" s="2"/>
      <c r="E51" s="4"/>
      <c r="F51" s="2"/>
      <c r="G51" s="2"/>
      <c r="H51" s="2"/>
    </row>
    <row r="52" spans="1:8" x14ac:dyDescent="0.25">
      <c r="A52" s="9"/>
      <c r="B52" s="15"/>
      <c r="C52" s="12"/>
      <c r="D52" s="2"/>
      <c r="E52" s="4"/>
      <c r="F52" s="2"/>
      <c r="G52" s="2"/>
      <c r="H52" s="2"/>
    </row>
    <row r="53" spans="1:8" x14ac:dyDescent="0.25">
      <c r="A53" s="9"/>
      <c r="B53" s="15"/>
      <c r="C53" s="12"/>
      <c r="D53" s="2"/>
      <c r="E53" s="4"/>
      <c r="F53" s="2"/>
      <c r="G53" s="2"/>
      <c r="H53" s="2"/>
    </row>
    <row r="54" spans="1:8" x14ac:dyDescent="0.25">
      <c r="A54" s="9"/>
      <c r="B54" s="15"/>
      <c r="C54" s="12"/>
      <c r="D54" s="2"/>
      <c r="E54" s="4"/>
      <c r="F54" s="2"/>
      <c r="G54" s="2"/>
      <c r="H54" s="2"/>
    </row>
    <row r="55" spans="1:8" x14ac:dyDescent="0.25">
      <c r="A55" s="9"/>
      <c r="B55" s="15"/>
      <c r="C55" s="12"/>
      <c r="D55" s="2"/>
      <c r="E55" s="4"/>
      <c r="F55" s="2"/>
      <c r="G55" s="2"/>
      <c r="H55" s="2"/>
    </row>
    <row r="56" spans="1:8" x14ac:dyDescent="0.25">
      <c r="A56" s="9"/>
      <c r="B56" s="15"/>
      <c r="C56" s="12"/>
      <c r="D56" s="2"/>
      <c r="E56" s="4"/>
      <c r="F56" s="2"/>
      <c r="G56" s="2"/>
      <c r="H56" s="2"/>
    </row>
    <row r="57" spans="1:8" x14ac:dyDescent="0.25">
      <c r="A57" s="9"/>
      <c r="B57" s="15"/>
      <c r="C57" s="12"/>
      <c r="D57" s="2"/>
      <c r="E57" s="4"/>
      <c r="F57" s="2"/>
      <c r="G57" s="2"/>
      <c r="H57" s="2"/>
    </row>
    <row r="58" spans="1:8" x14ac:dyDescent="0.25">
      <c r="A58" s="9"/>
      <c r="B58" s="15"/>
      <c r="C58" s="12"/>
      <c r="D58" s="2"/>
      <c r="E58" s="4"/>
      <c r="F58" s="2"/>
      <c r="G58" s="2"/>
      <c r="H58" s="2"/>
    </row>
    <row r="59" spans="1:8" x14ac:dyDescent="0.25">
      <c r="A59" s="9"/>
      <c r="B59" s="15"/>
      <c r="C59" s="12"/>
      <c r="D59" s="2"/>
      <c r="E59" s="4"/>
      <c r="F59" s="2"/>
      <c r="G59" s="2"/>
      <c r="H59" s="2"/>
    </row>
    <row r="60" spans="1:8" x14ac:dyDescent="0.25">
      <c r="A60" s="9"/>
      <c r="B60" s="15"/>
      <c r="C60" s="12"/>
      <c r="D60" s="2"/>
      <c r="E60" s="4"/>
      <c r="F60" s="2"/>
      <c r="G60" s="2"/>
      <c r="H60" s="2"/>
    </row>
    <row r="61" spans="1:8" x14ac:dyDescent="0.25">
      <c r="A61" s="9"/>
      <c r="B61" s="15"/>
      <c r="C61" s="12"/>
      <c r="D61" s="2"/>
      <c r="E61" s="4"/>
      <c r="F61" s="2"/>
      <c r="G61" s="2"/>
      <c r="H61" s="2"/>
    </row>
    <row r="62" spans="1:8" x14ac:dyDescent="0.25">
      <c r="A62" s="9"/>
      <c r="B62" s="15"/>
      <c r="C62" s="12"/>
      <c r="D62" s="2"/>
      <c r="E62" s="4"/>
      <c r="F62" s="2"/>
      <c r="G62" s="2"/>
      <c r="H62" s="2"/>
    </row>
    <row r="63" spans="1:8" x14ac:dyDescent="0.25">
      <c r="A63" s="9"/>
      <c r="B63" s="15"/>
      <c r="C63" s="12"/>
      <c r="D63" s="2"/>
      <c r="E63" s="4"/>
      <c r="F63" s="2"/>
      <c r="G63" s="2"/>
      <c r="H63" s="2"/>
    </row>
    <row r="64" spans="1:8" x14ac:dyDescent="0.25">
      <c r="A64" s="9"/>
      <c r="B64" s="15"/>
      <c r="C64" s="12"/>
      <c r="D64" s="2"/>
      <c r="E64" s="4"/>
      <c r="F64" s="2"/>
      <c r="G64" s="2"/>
      <c r="H64" s="2"/>
    </row>
    <row r="65" spans="1:8" x14ac:dyDescent="0.25">
      <c r="A65" s="9"/>
      <c r="B65" s="15"/>
      <c r="C65" s="12"/>
      <c r="D65" s="2"/>
      <c r="E65" s="4"/>
      <c r="F65" s="2"/>
      <c r="G65" s="2"/>
      <c r="H65" s="2"/>
    </row>
    <row r="66" spans="1:8" x14ac:dyDescent="0.25">
      <c r="A66" s="9"/>
      <c r="B66" s="15"/>
      <c r="C66" s="12"/>
      <c r="D66" s="2"/>
      <c r="E66" s="4"/>
      <c r="F66" s="2"/>
      <c r="G66" s="2"/>
      <c r="H66" s="2"/>
    </row>
    <row r="67" spans="1:8" x14ac:dyDescent="0.25">
      <c r="A67" s="9"/>
      <c r="B67" s="15"/>
      <c r="C67" s="12"/>
      <c r="D67" s="2"/>
      <c r="E67" s="4"/>
      <c r="F67" s="2"/>
      <c r="G67" s="2"/>
      <c r="H67" s="2"/>
    </row>
    <row r="68" spans="1:8" x14ac:dyDescent="0.25">
      <c r="A68" s="9"/>
      <c r="B68" s="15"/>
      <c r="C68" s="12"/>
      <c r="D68" s="2"/>
      <c r="E68" s="4"/>
      <c r="F68" s="2"/>
      <c r="G68" s="2"/>
      <c r="H68" s="2"/>
    </row>
    <row r="69" spans="1:8" x14ac:dyDescent="0.25">
      <c r="A69" s="9"/>
      <c r="B69" s="15"/>
      <c r="C69" s="12"/>
      <c r="D69" s="2"/>
      <c r="E69" s="4"/>
      <c r="F69" s="2"/>
      <c r="G69" s="2"/>
      <c r="H69" s="2"/>
    </row>
    <row r="70" spans="1:8" x14ac:dyDescent="0.25">
      <c r="A70" s="9"/>
      <c r="B70" s="15"/>
      <c r="C70" s="12"/>
      <c r="D70" s="2"/>
      <c r="E70" s="4"/>
      <c r="F70" s="2"/>
      <c r="G70" s="2"/>
      <c r="H70" s="2"/>
    </row>
    <row r="71" spans="1:8" x14ac:dyDescent="0.25">
      <c r="A71" s="9"/>
      <c r="B71" s="15"/>
      <c r="C71" s="12"/>
      <c r="D71" s="2"/>
      <c r="E71" s="4"/>
      <c r="F71" s="2"/>
      <c r="G71" s="2"/>
      <c r="H71" s="2"/>
    </row>
    <row r="72" spans="1:8" x14ac:dyDescent="0.25">
      <c r="A72" s="9"/>
      <c r="B72" s="15"/>
      <c r="C72" s="12"/>
      <c r="D72" s="2"/>
      <c r="E72" s="4"/>
      <c r="F72" s="2"/>
      <c r="G72" s="2"/>
      <c r="H72" s="2"/>
    </row>
    <row r="73" spans="1:8" x14ac:dyDescent="0.25">
      <c r="A73" s="9"/>
      <c r="B73" s="15"/>
      <c r="C73" s="12"/>
      <c r="D73" s="2"/>
      <c r="E73" s="4"/>
      <c r="F73" s="2"/>
      <c r="G73" s="2"/>
      <c r="H73" s="2"/>
    </row>
    <row r="74" spans="1:8" x14ac:dyDescent="0.25">
      <c r="A74" s="9"/>
      <c r="B74" s="15"/>
      <c r="C74" s="12"/>
      <c r="D74" s="2"/>
      <c r="E74" s="4"/>
      <c r="F74" s="2"/>
      <c r="G74" s="2"/>
      <c r="H74" s="2"/>
    </row>
    <row r="75" spans="1:8" x14ac:dyDescent="0.25">
      <c r="A75" s="9"/>
      <c r="B75" s="15"/>
      <c r="C75" s="12"/>
      <c r="D75" s="2"/>
      <c r="E75" s="4"/>
      <c r="F75" s="2"/>
      <c r="G75" s="2"/>
      <c r="H75" s="2"/>
    </row>
    <row r="76" spans="1:8" x14ac:dyDescent="0.25">
      <c r="A76" s="9"/>
      <c r="B76" s="15"/>
      <c r="C76" s="12"/>
      <c r="D76" s="2"/>
      <c r="E76" s="4"/>
      <c r="F76" s="2"/>
      <c r="G76" s="2"/>
      <c r="H76" s="2"/>
    </row>
    <row r="77" spans="1:8" x14ac:dyDescent="0.25">
      <c r="A77" s="9"/>
      <c r="B77" s="15"/>
      <c r="C77" s="12"/>
      <c r="D77" s="2"/>
      <c r="E77" s="4"/>
      <c r="F77" s="2"/>
      <c r="G77" s="2"/>
      <c r="H77" s="2"/>
    </row>
    <row r="78" spans="1:8" x14ac:dyDescent="0.25">
      <c r="A78" s="9"/>
      <c r="B78" s="15"/>
      <c r="C78" s="12"/>
      <c r="D78" s="2"/>
      <c r="E78" s="4"/>
      <c r="F78" s="2"/>
      <c r="G78" s="2"/>
      <c r="H78" s="2"/>
    </row>
    <row r="79" spans="1:8" x14ac:dyDescent="0.25">
      <c r="A79" s="9"/>
      <c r="B79" s="15"/>
      <c r="C79" s="12"/>
      <c r="D79" s="2"/>
      <c r="E79" s="4"/>
      <c r="F79" s="2"/>
      <c r="G79" s="2"/>
      <c r="H79" s="2"/>
    </row>
    <row r="80" spans="1:8" x14ac:dyDescent="0.25">
      <c r="A80" s="9"/>
      <c r="B80" s="15"/>
      <c r="C80" s="12"/>
      <c r="D80" s="2"/>
      <c r="E80" s="4"/>
      <c r="F80" s="2"/>
      <c r="G80" s="2"/>
      <c r="H80" s="2"/>
    </row>
    <row r="81" spans="1:8" x14ac:dyDescent="0.25">
      <c r="A81" s="9"/>
      <c r="B81" s="15"/>
      <c r="C81" s="12"/>
      <c r="D81" s="2"/>
      <c r="E81" s="4"/>
      <c r="F81" s="2"/>
      <c r="G81" s="2"/>
      <c r="H81" s="2"/>
    </row>
    <row r="82" spans="1:8" x14ac:dyDescent="0.25">
      <c r="A82" s="9"/>
      <c r="B82" s="15"/>
      <c r="C82" s="12"/>
      <c r="D82" s="2"/>
      <c r="E82" s="4"/>
      <c r="F82" s="2"/>
      <c r="G82" s="2"/>
      <c r="H82" s="2"/>
    </row>
    <row r="83" spans="1:8" x14ac:dyDescent="0.25">
      <c r="A83" s="9"/>
      <c r="B83" s="15"/>
      <c r="C83" s="12"/>
      <c r="D83" s="2"/>
      <c r="E83" s="4"/>
      <c r="F83" s="2"/>
      <c r="G83" s="2"/>
      <c r="H83" s="2"/>
    </row>
    <row r="84" spans="1:8" x14ac:dyDescent="0.25">
      <c r="A84" s="9"/>
      <c r="B84" s="15"/>
      <c r="C84" s="12"/>
      <c r="D84" s="2"/>
      <c r="E84" s="4"/>
      <c r="F84" s="2"/>
      <c r="G84" s="2"/>
      <c r="H84" s="2"/>
    </row>
    <row r="85" spans="1:8" x14ac:dyDescent="0.25">
      <c r="A85" s="9"/>
      <c r="B85" s="15"/>
      <c r="C85" s="12"/>
      <c r="D85" s="2"/>
      <c r="E85" s="4"/>
      <c r="F85" s="2"/>
      <c r="G85" s="2"/>
      <c r="H85" s="2"/>
    </row>
    <row r="86" spans="1:8" x14ac:dyDescent="0.25">
      <c r="A86" s="9"/>
      <c r="B86" s="15"/>
      <c r="C86" s="12"/>
      <c r="D86" s="2"/>
      <c r="E86" s="4"/>
      <c r="F86" s="2"/>
      <c r="G86" s="2"/>
      <c r="H86" s="2"/>
    </row>
    <row r="87" spans="1:8" x14ac:dyDescent="0.25">
      <c r="A87" s="9"/>
      <c r="B87" s="15"/>
      <c r="C87" s="12"/>
      <c r="D87" s="2"/>
      <c r="E87" s="4"/>
      <c r="F87" s="2"/>
      <c r="G87" s="2"/>
      <c r="H87" s="2"/>
    </row>
    <row r="88" spans="1:8" x14ac:dyDescent="0.25">
      <c r="A88" s="9"/>
      <c r="B88" s="15"/>
      <c r="C88" s="12"/>
      <c r="D88" s="2"/>
      <c r="E88" s="4"/>
      <c r="F88" s="2"/>
      <c r="G88" s="2"/>
      <c r="H88" s="2"/>
    </row>
    <row r="89" spans="1:8" x14ac:dyDescent="0.25">
      <c r="A89" s="9"/>
      <c r="B89" s="15"/>
      <c r="C89" s="12"/>
      <c r="D89" s="2"/>
      <c r="E89" s="4"/>
      <c r="F89" s="2"/>
      <c r="G89" s="2"/>
      <c r="H89" s="2"/>
    </row>
    <row r="90" spans="1:8" x14ac:dyDescent="0.25">
      <c r="A90" s="9"/>
      <c r="B90" s="15"/>
      <c r="C90" s="12"/>
      <c r="D90" s="2"/>
      <c r="E90" s="4"/>
      <c r="F90" s="2"/>
      <c r="G90" s="2"/>
      <c r="H90" s="2"/>
    </row>
    <row r="91" spans="1:8" x14ac:dyDescent="0.25">
      <c r="A91" s="9"/>
      <c r="B91" s="15"/>
      <c r="C91" s="12"/>
      <c r="D91" s="2"/>
      <c r="E91" s="4"/>
      <c r="F91" s="2"/>
      <c r="G91" s="2"/>
      <c r="H91" s="2"/>
    </row>
    <row r="92" spans="1:8" x14ac:dyDescent="0.25">
      <c r="A92" s="9"/>
      <c r="B92" s="15"/>
      <c r="C92" s="12"/>
      <c r="D92" s="2"/>
      <c r="E92" s="4"/>
      <c r="F92" s="2"/>
      <c r="G92" s="2"/>
      <c r="H92" s="2"/>
    </row>
    <row r="93" spans="1:8" x14ac:dyDescent="0.25">
      <c r="A93" s="9"/>
      <c r="B93" s="15"/>
      <c r="C93" s="12"/>
      <c r="D93" s="2"/>
      <c r="E93" s="4"/>
      <c r="F93" s="2"/>
      <c r="G93" s="2"/>
      <c r="H93" s="2"/>
    </row>
    <row r="94" spans="1:8" x14ac:dyDescent="0.25">
      <c r="A94" s="9"/>
      <c r="B94" s="15"/>
      <c r="C94" s="12"/>
      <c r="D94" s="2"/>
      <c r="E94" s="4"/>
      <c r="F94" s="2"/>
      <c r="G94" s="2"/>
      <c r="H94" s="2"/>
    </row>
    <row r="95" spans="1:8" x14ac:dyDescent="0.25">
      <c r="A95" s="9"/>
      <c r="B95" s="15"/>
      <c r="C95" s="12"/>
      <c r="D95" s="2"/>
      <c r="E95" s="4"/>
      <c r="F95" s="2"/>
      <c r="G95" s="2"/>
      <c r="H95" s="2"/>
    </row>
    <row r="96" spans="1:8" x14ac:dyDescent="0.25">
      <c r="A96" s="9"/>
      <c r="B96" s="15"/>
      <c r="C96" s="12"/>
      <c r="D96" s="2"/>
      <c r="E96" s="4"/>
      <c r="F96" s="2"/>
      <c r="G96" s="2"/>
      <c r="H96" s="2"/>
    </row>
    <row r="97" spans="1:8" x14ac:dyDescent="0.25">
      <c r="A97" s="9"/>
      <c r="B97" s="15"/>
      <c r="C97" s="12"/>
      <c r="D97" s="2"/>
      <c r="E97" s="4"/>
      <c r="F97" s="2"/>
      <c r="G97" s="2"/>
      <c r="H97" s="2"/>
    </row>
    <row r="98" spans="1:8" x14ac:dyDescent="0.25">
      <c r="A98" s="9"/>
      <c r="B98" s="15"/>
      <c r="C98" s="12"/>
      <c r="D98" s="2"/>
      <c r="E98" s="4"/>
      <c r="F98" s="2"/>
      <c r="G98" s="2"/>
      <c r="H98" s="2"/>
    </row>
    <row r="99" spans="1:8" x14ac:dyDescent="0.25">
      <c r="A99" s="9"/>
      <c r="B99" s="15"/>
      <c r="C99" s="12"/>
      <c r="D99" s="2"/>
      <c r="E99" s="4"/>
      <c r="F99" s="2"/>
      <c r="G99" s="2"/>
      <c r="H99" s="2"/>
    </row>
    <row r="100" spans="1:8" x14ac:dyDescent="0.25">
      <c r="A100" s="9"/>
      <c r="B100" s="15"/>
      <c r="C100" s="12"/>
      <c r="D100" s="2"/>
      <c r="E100" s="4"/>
      <c r="F100" s="2"/>
      <c r="G100" s="2"/>
      <c r="H100" s="2"/>
    </row>
    <row r="101" spans="1:8" x14ac:dyDescent="0.25">
      <c r="A101" s="9"/>
      <c r="B101" s="15"/>
      <c r="C101" s="12"/>
      <c r="D101" s="2"/>
      <c r="E101" s="4"/>
      <c r="F101" s="2"/>
      <c r="G101" s="2"/>
      <c r="H101" s="2"/>
    </row>
  </sheetData>
  <mergeCells count="1">
    <mergeCell ref="A1:H1"/>
  </mergeCells>
  <pageMargins left="0.70866141732283472" right="0.70866141732283472" top="0.78740157480314965" bottom="0.78740157480314965" header="0.31496062992125984" footer="0.31496062992125984"/>
  <pageSetup paperSize="9" scale="73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7BA95C74-170B-42C1-84F3-43F0157AE3E3}">
            <x14:iconSet iconSet="4TrafficLights" custom="1">
              <x14:cfvo type="percent">
                <xm:f>0</xm:f>
              </x14:cfvo>
              <x14:cfvo type="num">
                <xm:f>7534</xm:f>
              </x14:cfvo>
              <x14:cfvo type="num">
                <xm:f>7584</xm:f>
              </x14:cfvo>
              <x14:cfvo type="num">
                <xm:f>7614</xm:f>
              </x14:cfvo>
              <x14:cfIcon iconSet="4TrafficLights" iconId="0"/>
              <x14:cfIcon iconSet="3TrafficLights1" iconId="2"/>
              <x14:cfIcon iconSet="3TrafficLights1" iconId="1"/>
              <x14:cfIcon iconSet="3TrafficLights1" iconId="0"/>
            </x14:iconSet>
          </x14:cfRule>
          <xm:sqref>C101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CE675-8BEB-4272-92AF-F09BE3749F5C}">
  <sheetPr codeName="Hárok4"/>
  <dimension ref="A1:H35"/>
  <sheetViews>
    <sheetView zoomScaleNormal="100" workbookViewId="0">
      <pane ySplit="1" topLeftCell="A2" activePane="bottomLeft" state="frozen"/>
      <selection activeCell="F14" sqref="F14"/>
      <selection pane="bottomLeft" activeCell="A2" sqref="A2"/>
    </sheetView>
  </sheetViews>
  <sheetFormatPr defaultColWidth="12.5703125" defaultRowHeight="15.75" x14ac:dyDescent="0.25"/>
  <cols>
    <col min="1" max="1" width="12.5703125" style="36"/>
    <col min="2" max="4" width="12.5703125" style="1"/>
    <col min="5" max="5" width="13" style="7" bestFit="1" customWidth="1"/>
    <col min="6" max="16384" width="12.5703125" style="1"/>
  </cols>
  <sheetData>
    <row r="1" spans="1:8" ht="31.5" x14ac:dyDescent="0.25">
      <c r="A1" s="68" t="s">
        <v>59</v>
      </c>
      <c r="B1" s="68"/>
      <c r="C1" s="68"/>
      <c r="D1" s="68"/>
      <c r="E1" s="68"/>
      <c r="F1" s="68"/>
      <c r="G1" s="68"/>
      <c r="H1" s="68"/>
    </row>
    <row r="2" spans="1:8" x14ac:dyDescent="0.25">
      <c r="A2" s="34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4"/>
      <c r="B3" s="2">
        <v>6003</v>
      </c>
      <c r="C3" s="2"/>
      <c r="D3" s="2"/>
      <c r="E3" s="3"/>
      <c r="F3" s="2"/>
      <c r="G3" s="2" t="s">
        <v>136</v>
      </c>
      <c r="H3" s="2"/>
    </row>
    <row r="4" spans="1:8" x14ac:dyDescent="0.25">
      <c r="A4" s="34" t="s">
        <v>60</v>
      </c>
      <c r="B4" s="4">
        <v>6256.4</v>
      </c>
      <c r="C4" s="4"/>
      <c r="D4" s="4">
        <v>72</v>
      </c>
      <c r="E4" s="4"/>
      <c r="F4" s="2"/>
      <c r="G4" s="2"/>
      <c r="H4" s="2"/>
    </row>
    <row r="5" spans="1:8" x14ac:dyDescent="0.25">
      <c r="A5" s="34" t="s">
        <v>61</v>
      </c>
      <c r="B5" s="4">
        <v>6266.54</v>
      </c>
      <c r="C5" s="4">
        <f t="shared" ref="C5:C23" si="0">B5-B4</f>
        <v>10.140000000000327</v>
      </c>
      <c r="D5" s="4">
        <v>44.4</v>
      </c>
      <c r="E5" s="4">
        <f>D5/C5</f>
        <v>4.3786982248519291</v>
      </c>
      <c r="F5" s="2"/>
      <c r="G5" s="2"/>
      <c r="H5" s="2"/>
    </row>
    <row r="6" spans="1:8" x14ac:dyDescent="0.25">
      <c r="A6" s="34" t="s">
        <v>16</v>
      </c>
      <c r="B6" s="4">
        <v>6285.8</v>
      </c>
      <c r="C6" s="4">
        <f t="shared" si="0"/>
        <v>19.260000000000218</v>
      </c>
      <c r="D6" s="4">
        <v>58.6</v>
      </c>
      <c r="E6" s="4">
        <f>D6/C6</f>
        <v>3.0425752855659054</v>
      </c>
      <c r="F6" s="2"/>
      <c r="G6" s="2"/>
      <c r="H6" s="2"/>
    </row>
    <row r="7" spans="1:8" x14ac:dyDescent="0.25">
      <c r="A7" s="35" t="s">
        <v>25</v>
      </c>
      <c r="B7" s="2">
        <v>6305.92</v>
      </c>
      <c r="C7" s="4">
        <f t="shared" si="0"/>
        <v>20.119999999999891</v>
      </c>
      <c r="D7" s="5"/>
      <c r="E7" s="4"/>
      <c r="F7" s="2"/>
      <c r="G7" s="2" t="s">
        <v>62</v>
      </c>
      <c r="H7" s="2"/>
    </row>
    <row r="8" spans="1:8" x14ac:dyDescent="0.25">
      <c r="A8" s="35" t="s">
        <v>26</v>
      </c>
      <c r="B8" s="2">
        <v>6310</v>
      </c>
      <c r="C8" s="2">
        <f t="shared" si="0"/>
        <v>4.0799999999999272</v>
      </c>
      <c r="D8" s="5">
        <v>30</v>
      </c>
      <c r="E8" s="4">
        <f t="shared" ref="E8:E27" si="1">D8/C8</f>
        <v>7.3529411764707193</v>
      </c>
      <c r="F8" s="2"/>
      <c r="G8" s="2"/>
      <c r="H8" s="2" t="s">
        <v>18</v>
      </c>
    </row>
    <row r="9" spans="1:8" x14ac:dyDescent="0.25">
      <c r="A9" s="35" t="s">
        <v>26</v>
      </c>
      <c r="B9" s="2">
        <v>6313</v>
      </c>
      <c r="C9" s="2">
        <f t="shared" si="0"/>
        <v>3</v>
      </c>
      <c r="D9" s="5">
        <v>30</v>
      </c>
      <c r="E9" s="4">
        <f t="shared" si="1"/>
        <v>10</v>
      </c>
      <c r="F9" s="2"/>
      <c r="G9" s="2"/>
      <c r="H9" s="2" t="s">
        <v>18</v>
      </c>
    </row>
    <row r="10" spans="1:8" x14ac:dyDescent="0.25">
      <c r="A10" s="35" t="s">
        <v>28</v>
      </c>
      <c r="B10" s="2">
        <v>6321.7</v>
      </c>
      <c r="C10" s="4">
        <f t="shared" si="0"/>
        <v>8.6999999999998181</v>
      </c>
      <c r="D10" s="4">
        <v>71.5</v>
      </c>
      <c r="E10" s="4">
        <f t="shared" si="1"/>
        <v>8.2183908045978722</v>
      </c>
      <c r="F10" s="2"/>
      <c r="G10" s="2"/>
      <c r="H10" s="2"/>
    </row>
    <row r="11" spans="1:8" x14ac:dyDescent="0.25">
      <c r="A11" s="35" t="s">
        <v>55</v>
      </c>
      <c r="B11" s="2">
        <v>6335.5</v>
      </c>
      <c r="C11" s="4">
        <f t="shared" si="0"/>
        <v>13.800000000000182</v>
      </c>
      <c r="D11" s="6">
        <v>30</v>
      </c>
      <c r="E11" s="4">
        <f t="shared" si="1"/>
        <v>2.1739130434782323</v>
      </c>
      <c r="F11" s="2"/>
      <c r="G11" s="2"/>
      <c r="H11" s="2" t="s">
        <v>18</v>
      </c>
    </row>
    <row r="12" spans="1:8" x14ac:dyDescent="0.25">
      <c r="A12" s="35" t="s">
        <v>63</v>
      </c>
      <c r="B12" s="2">
        <v>6343.8</v>
      </c>
      <c r="C12" s="4">
        <f t="shared" si="0"/>
        <v>8.3000000000001819</v>
      </c>
      <c r="D12" s="6">
        <v>20</v>
      </c>
      <c r="E12" s="4">
        <f t="shared" si="1"/>
        <v>2.4096385542168148</v>
      </c>
      <c r="F12" s="2"/>
      <c r="G12" s="2"/>
      <c r="H12" s="2" t="s">
        <v>18</v>
      </c>
    </row>
    <row r="13" spans="1:8" x14ac:dyDescent="0.25">
      <c r="A13" s="35" t="s">
        <v>56</v>
      </c>
      <c r="B13" s="2">
        <v>6351.5</v>
      </c>
      <c r="C13" s="4">
        <f t="shared" si="0"/>
        <v>7.6999999999998181</v>
      </c>
      <c r="D13" s="6">
        <v>20</v>
      </c>
      <c r="E13" s="4">
        <f t="shared" si="1"/>
        <v>2.5974025974026587</v>
      </c>
      <c r="F13" s="2"/>
      <c r="G13" s="2"/>
      <c r="H13" s="2" t="s">
        <v>18</v>
      </c>
    </row>
    <row r="14" spans="1:8" x14ac:dyDescent="0.25">
      <c r="A14" s="35" t="s">
        <v>64</v>
      </c>
      <c r="B14" s="4">
        <v>6367.2</v>
      </c>
      <c r="C14" s="4">
        <f t="shared" si="0"/>
        <v>15.699999999999818</v>
      </c>
      <c r="D14" s="6">
        <v>39.4</v>
      </c>
      <c r="E14" s="4">
        <f t="shared" si="1"/>
        <v>2.5095541401274177</v>
      </c>
      <c r="F14" s="2"/>
      <c r="G14" s="2"/>
      <c r="H14" s="2"/>
    </row>
    <row r="15" spans="1:8" x14ac:dyDescent="0.25">
      <c r="A15" s="35" t="s">
        <v>65</v>
      </c>
      <c r="B15" s="4">
        <v>6376.7</v>
      </c>
      <c r="C15" s="4">
        <f t="shared" si="0"/>
        <v>9.5</v>
      </c>
      <c r="D15" s="6">
        <v>20</v>
      </c>
      <c r="E15" s="4">
        <f t="shared" si="1"/>
        <v>2.1052631578947367</v>
      </c>
      <c r="F15" s="2"/>
      <c r="G15" s="2"/>
      <c r="H15" s="2" t="s">
        <v>18</v>
      </c>
    </row>
    <row r="16" spans="1:8" x14ac:dyDescent="0.25">
      <c r="A16" s="35" t="s">
        <v>66</v>
      </c>
      <c r="B16" s="4">
        <v>6383.77</v>
      </c>
      <c r="C16" s="4">
        <f t="shared" si="0"/>
        <v>7.0700000000006185</v>
      </c>
      <c r="D16" s="6">
        <v>20</v>
      </c>
      <c r="E16" s="4">
        <f t="shared" si="1"/>
        <v>2.8288543140025815</v>
      </c>
      <c r="F16" s="2"/>
      <c r="G16" s="2"/>
      <c r="H16" s="2" t="s">
        <v>18</v>
      </c>
    </row>
    <row r="17" spans="1:8" x14ac:dyDescent="0.25">
      <c r="A17" s="35" t="s">
        <v>31</v>
      </c>
      <c r="B17" s="4">
        <v>6389.19</v>
      </c>
      <c r="C17" s="4">
        <f t="shared" si="0"/>
        <v>5.4199999999991633</v>
      </c>
      <c r="D17" s="6">
        <v>20</v>
      </c>
      <c r="E17" s="4">
        <f t="shared" si="1"/>
        <v>3.6900369003695732</v>
      </c>
      <c r="F17" s="2"/>
      <c r="G17" s="2"/>
      <c r="H17" s="2" t="s">
        <v>18</v>
      </c>
    </row>
    <row r="18" spans="1:8" x14ac:dyDescent="0.25">
      <c r="A18" s="35" t="s">
        <v>32</v>
      </c>
      <c r="B18" s="4">
        <v>6393.89</v>
      </c>
      <c r="C18" s="4">
        <f t="shared" si="0"/>
        <v>4.7000000000007276</v>
      </c>
      <c r="D18" s="6">
        <v>20</v>
      </c>
      <c r="E18" s="4">
        <f t="shared" si="1"/>
        <v>4.2553191489355111</v>
      </c>
      <c r="F18" s="2"/>
      <c r="G18" s="2"/>
      <c r="H18" s="2" t="s">
        <v>18</v>
      </c>
    </row>
    <row r="19" spans="1:8" x14ac:dyDescent="0.25">
      <c r="A19" s="35" t="s">
        <v>67</v>
      </c>
      <c r="B19" s="4">
        <v>6397.42</v>
      </c>
      <c r="C19" s="4">
        <f t="shared" si="0"/>
        <v>3.5299999999997453</v>
      </c>
      <c r="D19" s="6">
        <v>39.700000000000003</v>
      </c>
      <c r="E19" s="4">
        <f t="shared" si="1"/>
        <v>11.246458923513559</v>
      </c>
      <c r="F19" s="2"/>
      <c r="G19" s="2"/>
      <c r="H19" s="2"/>
    </row>
    <row r="20" spans="1:8" x14ac:dyDescent="0.25">
      <c r="A20" s="35" t="s">
        <v>33</v>
      </c>
      <c r="B20" s="4">
        <v>6408.72</v>
      </c>
      <c r="C20" s="4">
        <f t="shared" si="0"/>
        <v>11.300000000000182</v>
      </c>
      <c r="D20" s="6">
        <v>30</v>
      </c>
      <c r="E20" s="4">
        <f t="shared" si="1"/>
        <v>2.6548672566371252</v>
      </c>
      <c r="F20" s="2"/>
      <c r="G20" s="2"/>
      <c r="H20" s="2" t="s">
        <v>18</v>
      </c>
    </row>
    <row r="21" spans="1:8" x14ac:dyDescent="0.25">
      <c r="A21" s="35" t="s">
        <v>68</v>
      </c>
      <c r="B21" s="4">
        <v>6419.47</v>
      </c>
      <c r="C21" s="4">
        <f t="shared" si="0"/>
        <v>10.75</v>
      </c>
      <c r="D21" s="6">
        <v>30</v>
      </c>
      <c r="E21" s="4">
        <f t="shared" si="1"/>
        <v>2.7906976744186047</v>
      </c>
      <c r="F21" s="2"/>
      <c r="G21" s="2"/>
      <c r="H21" s="2" t="s">
        <v>18</v>
      </c>
    </row>
    <row r="22" spans="1:8" x14ac:dyDescent="0.25">
      <c r="A22" s="34" t="s">
        <v>35</v>
      </c>
      <c r="B22" s="4">
        <v>6426.58</v>
      </c>
      <c r="C22" s="4">
        <f t="shared" si="0"/>
        <v>7.1099999999996726</v>
      </c>
      <c r="D22" s="6">
        <v>20</v>
      </c>
      <c r="E22" s="4">
        <f t="shared" si="1"/>
        <v>2.812939521800411</v>
      </c>
      <c r="F22" s="2"/>
      <c r="G22" s="2"/>
      <c r="H22" s="2" t="s">
        <v>18</v>
      </c>
    </row>
    <row r="23" spans="1:8" x14ac:dyDescent="0.25">
      <c r="A23" s="34" t="s">
        <v>69</v>
      </c>
      <c r="B23" s="4">
        <v>6434.3</v>
      </c>
      <c r="C23" s="4">
        <f t="shared" si="0"/>
        <v>7.7200000000002547</v>
      </c>
      <c r="D23" s="6">
        <v>69.8</v>
      </c>
      <c r="E23" s="4">
        <f t="shared" si="1"/>
        <v>9.0414507772017743</v>
      </c>
      <c r="F23" s="2"/>
      <c r="G23" s="2"/>
      <c r="H23" s="2"/>
    </row>
    <row r="24" spans="1:8" x14ac:dyDescent="0.25">
      <c r="A24" s="34" t="s">
        <v>70</v>
      </c>
      <c r="B24" s="4">
        <v>6453.01</v>
      </c>
      <c r="C24" s="4">
        <f>B24-B23</f>
        <v>18.710000000000036</v>
      </c>
      <c r="D24" s="6">
        <v>50</v>
      </c>
      <c r="E24" s="4">
        <f t="shared" si="1"/>
        <v>2.6723677177979637</v>
      </c>
      <c r="F24" s="2"/>
      <c r="G24" s="2"/>
      <c r="H24" s="2" t="s">
        <v>18</v>
      </c>
    </row>
    <row r="25" spans="1:8" x14ac:dyDescent="0.25">
      <c r="A25" s="34" t="s">
        <v>71</v>
      </c>
      <c r="B25" s="4">
        <v>6474.01</v>
      </c>
      <c r="C25" s="4">
        <f>B25-B24</f>
        <v>21</v>
      </c>
      <c r="D25" s="6">
        <v>35</v>
      </c>
      <c r="E25" s="4">
        <f t="shared" si="1"/>
        <v>1.6666666666666667</v>
      </c>
      <c r="F25" s="2"/>
      <c r="G25" s="2"/>
      <c r="H25" s="2" t="s">
        <v>18</v>
      </c>
    </row>
    <row r="26" spans="1:8" x14ac:dyDescent="0.25">
      <c r="A26" s="34" t="s">
        <v>72</v>
      </c>
      <c r="B26" s="4">
        <v>6481.01</v>
      </c>
      <c r="C26" s="4">
        <f>B26-B25</f>
        <v>7</v>
      </c>
      <c r="D26" s="6">
        <v>30</v>
      </c>
      <c r="E26" s="4">
        <f t="shared" si="1"/>
        <v>4.2857142857142856</v>
      </c>
      <c r="F26" s="2"/>
      <c r="G26" s="2"/>
      <c r="H26" s="2" t="s">
        <v>18</v>
      </c>
    </row>
    <row r="27" spans="1:8" x14ac:dyDescent="0.25">
      <c r="A27" s="34" t="s">
        <v>73</v>
      </c>
      <c r="B27" s="4">
        <v>6487.8</v>
      </c>
      <c r="C27" s="4">
        <f>B27-B26</f>
        <v>6.7899999999999636</v>
      </c>
      <c r="D27" s="6">
        <v>67.7</v>
      </c>
      <c r="E27" s="4">
        <f t="shared" si="1"/>
        <v>9.9705449189985806</v>
      </c>
      <c r="F27" s="2"/>
      <c r="G27" s="2"/>
      <c r="H27" s="2"/>
    </row>
    <row r="28" spans="1:8" x14ac:dyDescent="0.25">
      <c r="A28" s="34"/>
      <c r="B28" s="4"/>
      <c r="C28" s="4"/>
      <c r="D28" s="6"/>
      <c r="E28" s="4"/>
      <c r="F28" s="2"/>
      <c r="G28" s="2"/>
      <c r="H28" s="2"/>
    </row>
    <row r="29" spans="1:8" x14ac:dyDescent="0.25">
      <c r="A29" s="34"/>
      <c r="B29" s="4"/>
      <c r="C29" s="4"/>
      <c r="D29" s="6"/>
      <c r="E29" s="4"/>
      <c r="F29" s="2"/>
      <c r="G29" s="2"/>
      <c r="H29" s="2"/>
    </row>
    <row r="30" spans="1:8" x14ac:dyDescent="0.25">
      <c r="A30" s="34"/>
      <c r="B30" s="2"/>
      <c r="C30" s="2"/>
      <c r="D30" s="5"/>
      <c r="E30" s="4"/>
      <c r="F30" s="2"/>
      <c r="G30" s="2"/>
      <c r="H30" s="2"/>
    </row>
    <row r="31" spans="1:8" x14ac:dyDescent="0.25">
      <c r="A31" s="34"/>
      <c r="B31" s="2"/>
      <c r="C31" s="2"/>
      <c r="D31" s="5"/>
      <c r="E31" s="4"/>
      <c r="F31" s="2"/>
      <c r="G31" s="2"/>
      <c r="H31" s="2"/>
    </row>
    <row r="32" spans="1:8" x14ac:dyDescent="0.25">
      <c r="A32" s="34"/>
      <c r="B32" s="2"/>
      <c r="C32" s="2"/>
      <c r="D32" s="5"/>
      <c r="E32" s="4"/>
      <c r="F32" s="2"/>
      <c r="G32" s="2"/>
      <c r="H32" s="2"/>
    </row>
    <row r="33" spans="1:8" x14ac:dyDescent="0.25">
      <c r="A33" s="34"/>
      <c r="B33" s="2"/>
      <c r="C33" s="2"/>
      <c r="D33" s="5"/>
      <c r="E33" s="4"/>
      <c r="F33" s="2"/>
      <c r="G33" s="2"/>
      <c r="H33" s="2"/>
    </row>
    <row r="34" spans="1:8" x14ac:dyDescent="0.25">
      <c r="A34" s="34"/>
      <c r="B34" s="2"/>
      <c r="C34" s="2"/>
      <c r="D34" s="5"/>
      <c r="E34" s="4"/>
      <c r="F34" s="2"/>
      <c r="G34" s="2"/>
      <c r="H34" s="2"/>
    </row>
    <row r="35" spans="1:8" x14ac:dyDescent="0.25">
      <c r="A35" s="34"/>
      <c r="B35" s="2"/>
      <c r="C35" s="2"/>
      <c r="D35" s="5"/>
      <c r="E35" s="4"/>
      <c r="F35" s="2"/>
      <c r="G35" s="2"/>
      <c r="H35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AE5BE-48D0-4D36-A739-49EC31D843B8}">
  <sheetPr codeName="Hárok5"/>
  <dimension ref="A1:H21"/>
  <sheetViews>
    <sheetView zoomScaleNormal="100" workbookViewId="0">
      <pane ySplit="1" topLeftCell="A2" activePane="bottomLeft" state="frozen"/>
      <selection activeCell="F14" sqref="F14"/>
      <selection pane="bottomLeft" activeCell="A2" sqref="A2"/>
    </sheetView>
  </sheetViews>
  <sheetFormatPr defaultColWidth="12.5703125" defaultRowHeight="15.75" x14ac:dyDescent="0.25"/>
  <cols>
    <col min="1" max="1" width="15" style="39" bestFit="1" customWidth="1"/>
    <col min="2" max="16384" width="12.5703125" style="1"/>
  </cols>
  <sheetData>
    <row r="1" spans="1:8" ht="33.75" x14ac:dyDescent="0.25">
      <c r="A1" s="67" t="s">
        <v>74</v>
      </c>
      <c r="B1" s="67"/>
      <c r="C1" s="67"/>
      <c r="D1" s="67"/>
      <c r="E1" s="67"/>
      <c r="F1" s="67"/>
      <c r="G1" s="67"/>
      <c r="H1" s="67"/>
    </row>
    <row r="2" spans="1:8" x14ac:dyDescent="0.25">
      <c r="A2" s="37" t="s">
        <v>3</v>
      </c>
      <c r="B2" s="2" t="s">
        <v>4</v>
      </c>
      <c r="C2" s="2" t="s">
        <v>5</v>
      </c>
      <c r="D2" s="2" t="s">
        <v>6</v>
      </c>
      <c r="E2" s="38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B3" s="2">
        <v>5207</v>
      </c>
      <c r="C3" s="2"/>
      <c r="D3" s="2"/>
      <c r="E3" s="2"/>
      <c r="F3" s="37" t="s">
        <v>48</v>
      </c>
      <c r="G3" s="2" t="s">
        <v>136</v>
      </c>
      <c r="H3" s="2"/>
    </row>
    <row r="4" spans="1:8" x14ac:dyDescent="0.25">
      <c r="A4" s="40">
        <v>44945</v>
      </c>
      <c r="B4" s="2">
        <v>5225</v>
      </c>
      <c r="C4" s="2"/>
      <c r="D4" s="5">
        <v>68</v>
      </c>
      <c r="E4" s="2"/>
      <c r="F4" s="2"/>
      <c r="G4" s="2"/>
      <c r="H4" s="2"/>
    </row>
    <row r="5" spans="1:8" x14ac:dyDescent="0.25">
      <c r="A5" s="40">
        <v>44952</v>
      </c>
      <c r="B5" s="2">
        <v>5247.2</v>
      </c>
      <c r="C5" s="4">
        <f>B5-B4</f>
        <v>22.199999999999818</v>
      </c>
      <c r="D5" s="4">
        <v>45</v>
      </c>
      <c r="E5" s="4">
        <f>D5/C5</f>
        <v>2.0270270270270436</v>
      </c>
      <c r="F5" s="2"/>
      <c r="G5" s="2"/>
      <c r="H5" s="2"/>
    </row>
    <row r="6" spans="1:8" x14ac:dyDescent="0.25">
      <c r="A6" s="40">
        <v>44963</v>
      </c>
      <c r="B6" s="2"/>
      <c r="C6" s="2"/>
      <c r="D6" s="2"/>
      <c r="E6" s="4"/>
      <c r="F6" s="2"/>
      <c r="G6" s="2"/>
      <c r="H6" s="2"/>
    </row>
    <row r="7" spans="1:8" x14ac:dyDescent="0.25">
      <c r="A7" s="40"/>
      <c r="B7" s="4"/>
      <c r="C7" s="4"/>
      <c r="D7" s="6"/>
      <c r="E7" s="4"/>
      <c r="F7" s="2"/>
      <c r="G7" s="2"/>
      <c r="H7" s="2"/>
    </row>
    <row r="8" spans="1:8" x14ac:dyDescent="0.25">
      <c r="A8" s="40"/>
      <c r="B8" s="4"/>
      <c r="C8" s="4"/>
      <c r="D8" s="6"/>
      <c r="E8" s="4"/>
      <c r="F8" s="2"/>
      <c r="G8" s="2"/>
      <c r="H8" s="2"/>
    </row>
    <row r="9" spans="1:8" x14ac:dyDescent="0.25">
      <c r="A9" s="40"/>
      <c r="B9" s="4"/>
      <c r="C9" s="4"/>
      <c r="D9" s="6"/>
      <c r="E9" s="4"/>
      <c r="F9" s="2"/>
      <c r="G9" s="2"/>
      <c r="H9" s="2"/>
    </row>
    <row r="10" spans="1:8" x14ac:dyDescent="0.25">
      <c r="A10" s="40"/>
      <c r="B10" s="4"/>
      <c r="C10" s="4"/>
      <c r="D10" s="6"/>
      <c r="E10" s="4"/>
      <c r="F10" s="2"/>
      <c r="G10" s="2"/>
      <c r="H10" s="2"/>
    </row>
    <row r="11" spans="1:8" x14ac:dyDescent="0.25">
      <c r="A11" s="37"/>
      <c r="B11" s="4"/>
      <c r="C11" s="4"/>
      <c r="D11" s="6"/>
      <c r="E11" s="4"/>
      <c r="F11" s="2"/>
      <c r="G11" s="2"/>
      <c r="H11" s="2"/>
    </row>
    <row r="12" spans="1:8" x14ac:dyDescent="0.25">
      <c r="A12" s="37"/>
      <c r="B12" s="4"/>
      <c r="C12" s="4"/>
      <c r="D12" s="6"/>
      <c r="E12" s="4"/>
      <c r="F12" s="2"/>
      <c r="G12" s="2"/>
      <c r="H12" s="2"/>
    </row>
    <row r="13" spans="1:8" x14ac:dyDescent="0.25">
      <c r="A13" s="37"/>
      <c r="B13" s="4"/>
      <c r="C13" s="4"/>
      <c r="D13" s="6"/>
      <c r="E13" s="4"/>
      <c r="F13" s="2"/>
      <c r="G13" s="2"/>
      <c r="H13" s="2"/>
    </row>
    <row r="14" spans="1:8" x14ac:dyDescent="0.25">
      <c r="A14" s="37"/>
      <c r="B14" s="4"/>
      <c r="C14" s="4"/>
      <c r="D14" s="6"/>
      <c r="E14" s="4"/>
      <c r="F14" s="2"/>
      <c r="G14" s="2"/>
      <c r="H14" s="2"/>
    </row>
    <row r="15" spans="1:8" x14ac:dyDescent="0.25">
      <c r="A15" s="37"/>
      <c r="B15" s="4"/>
      <c r="C15" s="4"/>
      <c r="D15" s="6"/>
      <c r="E15" s="4"/>
      <c r="F15" s="2"/>
      <c r="G15" s="2"/>
      <c r="H15" s="2"/>
    </row>
    <row r="16" spans="1:8" x14ac:dyDescent="0.25">
      <c r="A16" s="37"/>
      <c r="B16" s="2"/>
      <c r="C16" s="2"/>
      <c r="D16" s="5"/>
      <c r="E16" s="2"/>
      <c r="F16" s="2"/>
      <c r="G16" s="2"/>
      <c r="H16" s="2"/>
    </row>
    <row r="17" spans="1:8" x14ac:dyDescent="0.25">
      <c r="A17" s="37"/>
      <c r="B17" s="2"/>
      <c r="C17" s="2"/>
      <c r="D17" s="5"/>
      <c r="E17" s="2"/>
      <c r="F17" s="2"/>
      <c r="G17" s="2"/>
      <c r="H17" s="2"/>
    </row>
    <row r="18" spans="1:8" x14ac:dyDescent="0.25">
      <c r="A18" s="37"/>
      <c r="B18" s="2"/>
      <c r="C18" s="2"/>
      <c r="D18" s="5"/>
      <c r="E18" s="2"/>
      <c r="F18" s="2"/>
      <c r="G18" s="2"/>
      <c r="H18" s="2"/>
    </row>
    <row r="19" spans="1:8" x14ac:dyDescent="0.25">
      <c r="A19" s="37"/>
      <c r="B19" s="2"/>
      <c r="C19" s="2"/>
      <c r="D19" s="5"/>
      <c r="E19" s="2"/>
      <c r="F19" s="2"/>
      <c r="G19" s="2"/>
      <c r="H19" s="2"/>
    </row>
    <row r="20" spans="1:8" x14ac:dyDescent="0.25">
      <c r="A20" s="37"/>
      <c r="B20" s="2"/>
      <c r="C20" s="2"/>
      <c r="D20" s="5"/>
      <c r="E20" s="2"/>
      <c r="F20" s="2"/>
      <c r="G20" s="2"/>
      <c r="H20" s="2"/>
    </row>
    <row r="21" spans="1:8" x14ac:dyDescent="0.25">
      <c r="A21" s="37"/>
      <c r="B21" s="2"/>
      <c r="C21" s="2"/>
      <c r="D21" s="5"/>
      <c r="E21" s="2"/>
      <c r="F21" s="2"/>
      <c r="G21" s="2"/>
      <c r="H21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87FD1-23E8-4DAA-BD2F-CE33B9008D49}">
  <sheetPr codeName="Hárok6"/>
  <dimension ref="A1:H26"/>
  <sheetViews>
    <sheetView zoomScaleNormal="100" workbookViewId="0">
      <pane ySplit="1" topLeftCell="A2" activePane="bottomLeft" state="frozen"/>
      <selection activeCell="F14" sqref="F14"/>
      <selection pane="bottomLeft" activeCell="A2" sqref="A2"/>
    </sheetView>
  </sheetViews>
  <sheetFormatPr defaultColWidth="12.5703125" defaultRowHeight="15.75" x14ac:dyDescent="0.25"/>
  <cols>
    <col min="1" max="1" width="12.5703125" style="36"/>
    <col min="2" max="2" width="12.5703125" style="1"/>
    <col min="3" max="3" width="19" style="1" customWidth="1"/>
    <col min="4" max="4" width="17.140625" style="1" customWidth="1"/>
    <col min="5" max="5" width="12.5703125" style="1"/>
    <col min="6" max="6" width="28.42578125" style="1" customWidth="1"/>
    <col min="7" max="7" width="12.5703125" style="1"/>
    <col min="8" max="8" width="15.85546875" style="1" customWidth="1"/>
    <col min="9" max="16384" width="12.5703125" style="1"/>
  </cols>
  <sheetData>
    <row r="1" spans="1:8" ht="30" customHeight="1" x14ac:dyDescent="0.25">
      <c r="A1" s="69" t="s">
        <v>75</v>
      </c>
      <c r="B1" s="69"/>
      <c r="C1" s="69"/>
      <c r="D1" s="69"/>
      <c r="E1" s="69"/>
      <c r="F1" s="69"/>
      <c r="G1" s="69"/>
      <c r="H1" s="69"/>
    </row>
    <row r="2" spans="1:8" s="44" customFormat="1" ht="18.75" x14ac:dyDescent="0.3">
      <c r="A2" s="41" t="s">
        <v>3</v>
      </c>
      <c r="B2" s="42" t="s">
        <v>4</v>
      </c>
      <c r="C2" s="42" t="s">
        <v>5</v>
      </c>
      <c r="D2" s="42" t="s">
        <v>6</v>
      </c>
      <c r="E2" s="43" t="s">
        <v>7</v>
      </c>
      <c r="F2" s="42" t="s">
        <v>8</v>
      </c>
      <c r="G2" s="42" t="s">
        <v>9</v>
      </c>
      <c r="H2" s="42" t="s">
        <v>10</v>
      </c>
    </row>
    <row r="3" spans="1:8" s="44" customFormat="1" ht="18.75" x14ac:dyDescent="0.3">
      <c r="A3" s="34"/>
      <c r="B3" s="2">
        <v>4807</v>
      </c>
      <c r="C3" s="2"/>
      <c r="D3" s="2"/>
      <c r="E3" s="38"/>
      <c r="F3" s="2"/>
      <c r="G3" s="2" t="s">
        <v>136</v>
      </c>
      <c r="H3" s="2"/>
    </row>
    <row r="4" spans="1:8" x14ac:dyDescent="0.25">
      <c r="A4" s="34" t="s">
        <v>76</v>
      </c>
      <c r="B4" s="2">
        <v>5095</v>
      </c>
      <c r="C4" s="2"/>
      <c r="D4" s="2">
        <v>52.5</v>
      </c>
      <c r="E4" s="2"/>
      <c r="F4" s="2"/>
      <c r="G4" s="2"/>
      <c r="H4" s="2"/>
    </row>
    <row r="5" spans="1:8" x14ac:dyDescent="0.25">
      <c r="A5" s="34" t="s">
        <v>13</v>
      </c>
      <c r="B5" s="2">
        <v>5130.8999999999996</v>
      </c>
      <c r="C5" s="2">
        <f t="shared" ref="C5:C14" si="0">B5-B4</f>
        <v>35.899999999999636</v>
      </c>
      <c r="D5" s="2">
        <v>73</v>
      </c>
      <c r="E5" s="4">
        <f>C5/D5</f>
        <v>0.49178082191780326</v>
      </c>
      <c r="F5" s="2"/>
      <c r="G5" s="2"/>
      <c r="H5" s="2"/>
    </row>
    <row r="6" spans="1:8" x14ac:dyDescent="0.25">
      <c r="A6" s="34" t="s">
        <v>77</v>
      </c>
      <c r="B6" s="4">
        <v>5151.13</v>
      </c>
      <c r="C6" s="4">
        <f t="shared" si="0"/>
        <v>20.230000000000473</v>
      </c>
      <c r="D6" s="4">
        <v>50.4</v>
      </c>
      <c r="E6" s="4">
        <f t="shared" ref="E6:E19" si="1">D6/C6</f>
        <v>2.4913494809687999</v>
      </c>
      <c r="F6" s="2"/>
      <c r="G6" s="2"/>
      <c r="H6" s="2"/>
    </row>
    <row r="7" spans="1:8" x14ac:dyDescent="0.25">
      <c r="A7" s="34" t="s">
        <v>22</v>
      </c>
      <c r="B7" s="4">
        <v>5186</v>
      </c>
      <c r="C7" s="4">
        <f t="shared" si="0"/>
        <v>34.869999999999891</v>
      </c>
      <c r="D7" s="4">
        <v>30</v>
      </c>
      <c r="E7" s="4">
        <f t="shared" si="1"/>
        <v>0.86033839977057913</v>
      </c>
      <c r="F7" s="2"/>
      <c r="G7" s="2"/>
      <c r="H7" s="2" t="s">
        <v>18</v>
      </c>
    </row>
    <row r="8" spans="1:8" x14ac:dyDescent="0.25">
      <c r="A8" s="34" t="s">
        <v>23</v>
      </c>
      <c r="B8" s="4">
        <v>5203</v>
      </c>
      <c r="C8" s="4">
        <f t="shared" si="0"/>
        <v>17</v>
      </c>
      <c r="D8" s="4">
        <v>25</v>
      </c>
      <c r="E8" s="4">
        <f t="shared" si="1"/>
        <v>1.4705882352941178</v>
      </c>
      <c r="F8" s="2"/>
      <c r="G8" s="2"/>
      <c r="H8" s="2" t="s">
        <v>18</v>
      </c>
    </row>
    <row r="9" spans="1:8" x14ac:dyDescent="0.25">
      <c r="A9" s="34" t="s">
        <v>78</v>
      </c>
      <c r="B9" s="4">
        <v>5223</v>
      </c>
      <c r="C9" s="4">
        <f t="shared" si="0"/>
        <v>20</v>
      </c>
      <c r="D9" s="4">
        <v>24</v>
      </c>
      <c r="E9" s="4">
        <f t="shared" si="1"/>
        <v>1.2</v>
      </c>
      <c r="F9" s="2"/>
      <c r="G9" s="2"/>
      <c r="H9" s="2" t="s">
        <v>18</v>
      </c>
    </row>
    <row r="10" spans="1:8" x14ac:dyDescent="0.25">
      <c r="A10" s="35" t="s">
        <v>63</v>
      </c>
      <c r="B10" s="2">
        <v>5234.6000000000004</v>
      </c>
      <c r="C10" s="4">
        <f t="shared" si="0"/>
        <v>11.600000000000364</v>
      </c>
      <c r="D10" s="2">
        <v>51.7</v>
      </c>
      <c r="E10" s="4">
        <f t="shared" si="1"/>
        <v>4.4568965517239985</v>
      </c>
      <c r="F10" s="2"/>
      <c r="G10" s="2"/>
      <c r="H10" s="2"/>
    </row>
    <row r="11" spans="1:8" x14ac:dyDescent="0.25">
      <c r="A11" s="35" t="s">
        <v>79</v>
      </c>
      <c r="B11" s="2">
        <v>5251.1</v>
      </c>
      <c r="C11" s="2">
        <f t="shared" si="0"/>
        <v>16.5</v>
      </c>
      <c r="D11" s="2">
        <v>35.6</v>
      </c>
      <c r="E11" s="4">
        <f t="shared" si="1"/>
        <v>2.1575757575757577</v>
      </c>
      <c r="F11" s="2"/>
      <c r="G11" s="2"/>
      <c r="H11" s="2"/>
    </row>
    <row r="12" spans="1:8" x14ac:dyDescent="0.25">
      <c r="A12" s="35" t="s">
        <v>80</v>
      </c>
      <c r="B12" s="4">
        <v>5276.3</v>
      </c>
      <c r="C12" s="4">
        <f t="shared" si="0"/>
        <v>25.199999999999818</v>
      </c>
      <c r="D12" s="6">
        <v>69.3</v>
      </c>
      <c r="E12" s="4">
        <f t="shared" si="1"/>
        <v>2.7500000000000195</v>
      </c>
      <c r="F12" s="2"/>
      <c r="G12" s="2"/>
      <c r="H12" s="2"/>
    </row>
    <row r="13" spans="1:8" x14ac:dyDescent="0.25">
      <c r="A13" s="35" t="s">
        <v>81</v>
      </c>
      <c r="B13" s="4">
        <v>5304.4</v>
      </c>
      <c r="C13" s="4">
        <f t="shared" si="0"/>
        <v>28.099999999999454</v>
      </c>
      <c r="D13" s="6">
        <v>72.900000000000006</v>
      </c>
      <c r="E13" s="4">
        <f t="shared" si="1"/>
        <v>2.5943060498221144</v>
      </c>
      <c r="F13" s="2"/>
      <c r="G13" s="2"/>
      <c r="H13" s="2"/>
    </row>
    <row r="14" spans="1:8" x14ac:dyDescent="0.25">
      <c r="A14" s="35" t="s">
        <v>82</v>
      </c>
      <c r="B14" s="4">
        <v>5333.83</v>
      </c>
      <c r="C14" s="4">
        <f t="shared" si="0"/>
        <v>29.430000000000291</v>
      </c>
      <c r="D14" s="6">
        <v>75</v>
      </c>
      <c r="E14" s="4">
        <f t="shared" si="1"/>
        <v>2.548419979612615</v>
      </c>
      <c r="F14" s="2"/>
      <c r="G14" s="2"/>
      <c r="H14" s="2"/>
    </row>
    <row r="15" spans="1:8" x14ac:dyDescent="0.25">
      <c r="A15" s="35" t="s">
        <v>83</v>
      </c>
      <c r="B15" s="4">
        <v>5359.6</v>
      </c>
      <c r="C15" s="4">
        <f>B15-B14</f>
        <v>25.770000000000437</v>
      </c>
      <c r="D15" s="6">
        <v>38.9</v>
      </c>
      <c r="E15" s="4">
        <f t="shared" si="1"/>
        <v>1.5095071788901568</v>
      </c>
      <c r="F15" s="2"/>
      <c r="G15" s="2"/>
      <c r="H15" s="2"/>
    </row>
    <row r="16" spans="1:8" x14ac:dyDescent="0.25">
      <c r="A16" s="34" t="s">
        <v>84</v>
      </c>
      <c r="B16" s="4">
        <v>5382.9</v>
      </c>
      <c r="C16" s="4">
        <f>B16-B15</f>
        <v>23.299999999999272</v>
      </c>
      <c r="D16" s="6">
        <v>33.299999999999997</v>
      </c>
      <c r="E16" s="4">
        <f t="shared" si="1"/>
        <v>1.4291845493562676</v>
      </c>
      <c r="F16" s="2"/>
      <c r="G16" s="2"/>
      <c r="H16" s="2"/>
    </row>
    <row r="17" spans="1:8" x14ac:dyDescent="0.25">
      <c r="A17" s="34" t="s">
        <v>85</v>
      </c>
      <c r="B17" s="4">
        <v>5408</v>
      </c>
      <c r="C17" s="4">
        <f>B17-B16</f>
        <v>25.100000000000364</v>
      </c>
      <c r="D17" s="6">
        <v>61.2</v>
      </c>
      <c r="E17" s="4">
        <f t="shared" si="1"/>
        <v>2.4382470119521562</v>
      </c>
      <c r="F17" s="2"/>
      <c r="G17" s="2"/>
      <c r="H17" s="2"/>
    </row>
    <row r="18" spans="1:8" x14ac:dyDescent="0.25">
      <c r="A18" s="34" t="s">
        <v>86</v>
      </c>
      <c r="B18" s="4">
        <v>5432.2</v>
      </c>
      <c r="C18" s="4">
        <f>B18-B17</f>
        <v>24.199999999999818</v>
      </c>
      <c r="D18" s="6">
        <v>49.9</v>
      </c>
      <c r="E18" s="4">
        <f t="shared" si="1"/>
        <v>2.0619834710743956</v>
      </c>
      <c r="F18" s="2"/>
      <c r="G18" s="2"/>
      <c r="H18" s="2"/>
    </row>
    <row r="19" spans="1:8" x14ac:dyDescent="0.25">
      <c r="A19" s="34" t="s">
        <v>87</v>
      </c>
      <c r="B19" s="4">
        <v>5450.1</v>
      </c>
      <c r="C19" s="4">
        <f>B19-B18</f>
        <v>17.900000000000546</v>
      </c>
      <c r="D19" s="6">
        <v>29.5</v>
      </c>
      <c r="E19" s="4">
        <f t="shared" si="1"/>
        <v>1.64804469273738</v>
      </c>
      <c r="F19" s="2"/>
      <c r="G19" s="2"/>
      <c r="H19" s="2"/>
    </row>
    <row r="20" spans="1:8" x14ac:dyDescent="0.25">
      <c r="A20" s="34"/>
      <c r="B20" s="4"/>
      <c r="C20" s="4"/>
      <c r="D20" s="6"/>
      <c r="E20" s="4"/>
      <c r="F20" s="2"/>
      <c r="G20" s="2"/>
      <c r="H20" s="2"/>
    </row>
    <row r="21" spans="1:8" x14ac:dyDescent="0.25">
      <c r="A21" s="34"/>
      <c r="B21" s="2"/>
      <c r="C21" s="2"/>
      <c r="D21" s="5"/>
      <c r="E21" s="2"/>
      <c r="F21" s="2"/>
      <c r="G21" s="2"/>
      <c r="H21" s="2"/>
    </row>
    <row r="22" spans="1:8" x14ac:dyDescent="0.25">
      <c r="A22" s="34"/>
      <c r="B22" s="2"/>
      <c r="C22" s="2"/>
      <c r="D22" s="5"/>
      <c r="E22" s="2"/>
      <c r="F22" s="2"/>
      <c r="G22" s="2"/>
      <c r="H22" s="2"/>
    </row>
    <row r="23" spans="1:8" x14ac:dyDescent="0.25">
      <c r="A23" s="34"/>
      <c r="B23" s="2"/>
      <c r="C23" s="2"/>
      <c r="D23" s="5"/>
      <c r="E23" s="2"/>
      <c r="F23" s="2"/>
      <c r="G23" s="2"/>
      <c r="H23" s="2"/>
    </row>
    <row r="24" spans="1:8" x14ac:dyDescent="0.25">
      <c r="A24" s="34"/>
      <c r="B24" s="2"/>
      <c r="C24" s="2"/>
      <c r="D24" s="5"/>
      <c r="E24" s="2"/>
      <c r="F24" s="2"/>
      <c r="G24" s="2"/>
      <c r="H24" s="2"/>
    </row>
    <row r="25" spans="1:8" x14ac:dyDescent="0.25">
      <c r="A25" s="34"/>
      <c r="B25" s="2"/>
      <c r="C25" s="2"/>
      <c r="D25" s="5"/>
      <c r="E25" s="2"/>
      <c r="F25" s="2"/>
      <c r="G25" s="2"/>
      <c r="H25" s="2"/>
    </row>
    <row r="26" spans="1:8" x14ac:dyDescent="0.25">
      <c r="A26" s="34"/>
      <c r="B26" s="2"/>
      <c r="C26" s="2"/>
      <c r="D26" s="5"/>
      <c r="E26" s="2"/>
      <c r="F26" s="2"/>
      <c r="G26" s="2"/>
      <c r="H26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20D7C-5C92-4380-A22F-B5124BFFF82D}">
  <sheetPr codeName="Hárok7"/>
  <dimension ref="A1:H23"/>
  <sheetViews>
    <sheetView zoomScaleNormal="100" workbookViewId="0">
      <pane ySplit="1" topLeftCell="A2" activePane="bottomLeft" state="frozen"/>
      <selection activeCell="F14" sqref="F14"/>
      <selection pane="bottomLeft" activeCell="A2" sqref="A2"/>
    </sheetView>
  </sheetViews>
  <sheetFormatPr defaultColWidth="12.5703125" defaultRowHeight="15.75" x14ac:dyDescent="0.25"/>
  <cols>
    <col min="1" max="1" width="12.5703125" style="36"/>
    <col min="2" max="2" width="12.5703125" style="1"/>
    <col min="3" max="3" width="19" style="1" customWidth="1"/>
    <col min="4" max="4" width="17.140625" style="1" customWidth="1"/>
    <col min="5" max="5" width="12.5703125" style="7"/>
    <col min="6" max="6" width="28.42578125" style="1" customWidth="1"/>
    <col min="7" max="16384" width="12.5703125" style="1"/>
  </cols>
  <sheetData>
    <row r="1" spans="1:8" ht="30" customHeight="1" x14ac:dyDescent="0.25">
      <c r="B1" s="70" t="s">
        <v>88</v>
      </c>
      <c r="C1" s="69"/>
      <c r="D1" s="69"/>
      <c r="E1" s="69"/>
      <c r="F1" s="69"/>
      <c r="G1" s="69"/>
      <c r="H1" s="69"/>
    </row>
    <row r="2" spans="1:8" s="44" customFormat="1" ht="18.75" x14ac:dyDescent="0.3">
      <c r="A2" s="41" t="s">
        <v>3</v>
      </c>
      <c r="B2" s="42" t="s">
        <v>4</v>
      </c>
      <c r="C2" s="42" t="s">
        <v>5</v>
      </c>
      <c r="D2" s="42" t="s">
        <v>6</v>
      </c>
      <c r="E2" s="45" t="s">
        <v>7</v>
      </c>
      <c r="F2" s="42" t="s">
        <v>8</v>
      </c>
      <c r="G2" s="42" t="s">
        <v>9</v>
      </c>
      <c r="H2" s="42" t="s">
        <v>10</v>
      </c>
    </row>
    <row r="3" spans="1:8" s="44" customFormat="1" ht="18.75" x14ac:dyDescent="0.3">
      <c r="A3" s="34"/>
      <c r="B3" s="2">
        <v>4307</v>
      </c>
      <c r="C3" s="2"/>
      <c r="D3" s="5"/>
      <c r="E3" s="3"/>
      <c r="F3" s="2"/>
      <c r="G3" s="2" t="s">
        <v>136</v>
      </c>
      <c r="H3" s="2"/>
    </row>
    <row r="4" spans="1:8" x14ac:dyDescent="0.25">
      <c r="A4" s="35" t="s">
        <v>12</v>
      </c>
      <c r="B4" s="2">
        <v>4383.1000000000004</v>
      </c>
      <c r="C4" s="2"/>
      <c r="D4" s="5">
        <v>114.3</v>
      </c>
      <c r="E4" s="4"/>
      <c r="F4" s="2"/>
      <c r="G4" s="2"/>
      <c r="H4" s="2"/>
    </row>
    <row r="5" spans="1:8" x14ac:dyDescent="0.25">
      <c r="A5" s="35" t="s">
        <v>60</v>
      </c>
      <c r="B5" s="2">
        <v>4400.7</v>
      </c>
      <c r="C5" s="2">
        <f t="shared" ref="C5:C9" si="0">B5-B4</f>
        <v>17.599999999999454</v>
      </c>
      <c r="D5" s="30">
        <v>108.5</v>
      </c>
      <c r="E5" s="4">
        <f>D5/C5</f>
        <v>6.1647727272729185</v>
      </c>
      <c r="F5" s="2"/>
      <c r="G5" s="2"/>
      <c r="H5" s="2" t="s">
        <v>89</v>
      </c>
    </row>
    <row r="6" spans="1:8" x14ac:dyDescent="0.25">
      <c r="A6" s="35" t="s">
        <v>60</v>
      </c>
      <c r="B6" s="2">
        <v>4409.3</v>
      </c>
      <c r="C6" s="2">
        <f t="shared" si="0"/>
        <v>8.6000000000003638</v>
      </c>
      <c r="D6" s="5"/>
      <c r="E6" s="4"/>
      <c r="F6" s="2"/>
      <c r="G6" s="2"/>
      <c r="H6" s="2"/>
    </row>
    <row r="7" spans="1:8" x14ac:dyDescent="0.25">
      <c r="A7" s="35" t="s">
        <v>15</v>
      </c>
      <c r="B7" s="2">
        <v>4436</v>
      </c>
      <c r="C7" s="2">
        <f t="shared" si="0"/>
        <v>26.699999999999818</v>
      </c>
      <c r="D7" s="46">
        <v>108.9</v>
      </c>
      <c r="E7" s="4">
        <f t="shared" ref="E7:E13" si="1">D7/C7</f>
        <v>4.0786516853932868</v>
      </c>
      <c r="F7" s="2"/>
      <c r="G7" s="2"/>
      <c r="H7" s="2" t="s">
        <v>90</v>
      </c>
    </row>
    <row r="8" spans="1:8" x14ac:dyDescent="0.25">
      <c r="A8" s="35" t="s">
        <v>19</v>
      </c>
      <c r="B8" s="2">
        <v>4440.3</v>
      </c>
      <c r="C8" s="2">
        <f t="shared" si="0"/>
        <v>4.3000000000001819</v>
      </c>
      <c r="D8" s="46">
        <v>61.6</v>
      </c>
      <c r="E8" s="4">
        <f t="shared" si="1"/>
        <v>14.325581395348232</v>
      </c>
      <c r="F8" s="2" t="s">
        <v>91</v>
      </c>
      <c r="G8" s="2"/>
      <c r="H8" s="2" t="s">
        <v>90</v>
      </c>
    </row>
    <row r="9" spans="1:8" x14ac:dyDescent="0.25">
      <c r="A9" s="35" t="s">
        <v>67</v>
      </c>
      <c r="B9" s="4">
        <v>4455.2</v>
      </c>
      <c r="C9" s="4">
        <f t="shared" si="0"/>
        <v>14.899999999999636</v>
      </c>
      <c r="D9" s="6">
        <v>157.9</v>
      </c>
      <c r="E9" s="4">
        <f t="shared" si="1"/>
        <v>10.597315436241869</v>
      </c>
      <c r="F9" s="2" t="s">
        <v>91</v>
      </c>
      <c r="G9" s="2"/>
      <c r="H9" s="2"/>
    </row>
    <row r="10" spans="1:8" x14ac:dyDescent="0.25">
      <c r="A10" s="35" t="s">
        <v>92</v>
      </c>
      <c r="B10" s="4">
        <v>4471</v>
      </c>
      <c r="C10" s="4">
        <f>B10-B9</f>
        <v>15.800000000000182</v>
      </c>
      <c r="D10" s="6">
        <v>157</v>
      </c>
      <c r="E10" s="4">
        <f t="shared" si="1"/>
        <v>9.9367088607593796</v>
      </c>
      <c r="F10" s="2" t="s">
        <v>91</v>
      </c>
      <c r="G10" s="2"/>
      <c r="H10" s="2" t="s">
        <v>93</v>
      </c>
    </row>
    <row r="11" spans="1:8" x14ac:dyDescent="0.25">
      <c r="A11" s="35" t="s">
        <v>94</v>
      </c>
      <c r="B11" s="4">
        <v>4487.3999999999996</v>
      </c>
      <c r="C11" s="4">
        <f>B11-B10</f>
        <v>16.399999999999636</v>
      </c>
      <c r="D11" s="6">
        <v>140.76</v>
      </c>
      <c r="E11" s="4">
        <f t="shared" si="1"/>
        <v>8.5829268292684819</v>
      </c>
      <c r="F11" s="2" t="s">
        <v>91</v>
      </c>
      <c r="G11" s="2"/>
      <c r="H11" s="2" t="s">
        <v>90</v>
      </c>
    </row>
    <row r="12" spans="1:8" x14ac:dyDescent="0.25">
      <c r="A12" s="35" t="s">
        <v>85</v>
      </c>
      <c r="B12" s="4">
        <v>4499.1000000000004</v>
      </c>
      <c r="C12" s="4">
        <f>B12-B11</f>
        <v>11.700000000000728</v>
      </c>
      <c r="D12" s="6">
        <v>117.1</v>
      </c>
      <c r="E12" s="4">
        <f t="shared" si="1"/>
        <v>10.008547008546385</v>
      </c>
      <c r="F12" s="2" t="s">
        <v>91</v>
      </c>
      <c r="G12" s="2"/>
      <c r="H12" s="2" t="s">
        <v>95</v>
      </c>
    </row>
    <row r="13" spans="1:8" x14ac:dyDescent="0.25">
      <c r="A13" s="31">
        <v>44992</v>
      </c>
      <c r="B13" s="4">
        <v>4513</v>
      </c>
      <c r="C13" s="4">
        <f>B13-B12</f>
        <v>13.899999999999636</v>
      </c>
      <c r="D13" s="6">
        <v>173.3</v>
      </c>
      <c r="E13" s="4">
        <f t="shared" si="1"/>
        <v>12.467625899280902</v>
      </c>
      <c r="F13" s="2" t="s">
        <v>91</v>
      </c>
      <c r="G13" s="2"/>
      <c r="H13" s="2" t="s">
        <v>96</v>
      </c>
    </row>
    <row r="14" spans="1:8" x14ac:dyDescent="0.25">
      <c r="A14" s="34"/>
      <c r="B14" s="4"/>
      <c r="C14" s="4"/>
      <c r="D14" s="6"/>
      <c r="E14" s="4"/>
      <c r="F14" s="2"/>
      <c r="G14" s="2"/>
      <c r="H14" s="2"/>
    </row>
    <row r="15" spans="1:8" x14ac:dyDescent="0.25">
      <c r="A15" s="34"/>
      <c r="B15" s="4"/>
      <c r="C15" s="4"/>
      <c r="D15" s="6"/>
      <c r="E15" s="4"/>
      <c r="F15" s="2"/>
      <c r="G15" s="2"/>
      <c r="H15" s="2"/>
    </row>
    <row r="16" spans="1:8" x14ac:dyDescent="0.25">
      <c r="A16" s="34"/>
      <c r="B16" s="4"/>
      <c r="C16" s="4"/>
      <c r="D16" s="6"/>
      <c r="E16" s="4"/>
      <c r="F16" s="2"/>
      <c r="G16" s="2"/>
      <c r="H16" s="2"/>
    </row>
    <row r="17" spans="1:8" x14ac:dyDescent="0.25">
      <c r="A17" s="34"/>
      <c r="B17" s="4"/>
      <c r="C17" s="4"/>
      <c r="D17" s="6"/>
      <c r="E17" s="4"/>
      <c r="F17" s="2"/>
      <c r="G17" s="2"/>
      <c r="H17" s="2"/>
    </row>
    <row r="18" spans="1:8" x14ac:dyDescent="0.25">
      <c r="A18" s="34"/>
      <c r="B18" s="2"/>
      <c r="C18" s="2"/>
      <c r="D18" s="5"/>
      <c r="E18" s="4"/>
      <c r="F18" s="2"/>
      <c r="G18" s="2"/>
      <c r="H18" s="2"/>
    </row>
    <row r="19" spans="1:8" x14ac:dyDescent="0.25">
      <c r="A19" s="34"/>
      <c r="B19" s="2"/>
      <c r="C19" s="2"/>
      <c r="D19" s="5"/>
      <c r="E19" s="4"/>
      <c r="F19" s="2"/>
      <c r="G19" s="2"/>
      <c r="H19" s="2"/>
    </row>
    <row r="20" spans="1:8" x14ac:dyDescent="0.25">
      <c r="A20" s="34"/>
      <c r="B20" s="2"/>
      <c r="C20" s="2"/>
      <c r="D20" s="5"/>
      <c r="E20" s="4"/>
      <c r="F20" s="2"/>
      <c r="G20" s="2"/>
      <c r="H20" s="2"/>
    </row>
    <row r="21" spans="1:8" x14ac:dyDescent="0.25">
      <c r="A21" s="34"/>
      <c r="B21" s="2"/>
      <c r="C21" s="2"/>
      <c r="D21" s="5"/>
      <c r="E21" s="4"/>
      <c r="F21" s="2"/>
      <c r="G21" s="2"/>
      <c r="H21" s="2"/>
    </row>
    <row r="22" spans="1:8" x14ac:dyDescent="0.25">
      <c r="A22" s="34"/>
      <c r="B22" s="2"/>
      <c r="C22" s="2"/>
      <c r="D22" s="5"/>
      <c r="E22" s="4"/>
      <c r="F22" s="2"/>
      <c r="G22" s="2"/>
      <c r="H22" s="2"/>
    </row>
    <row r="23" spans="1:8" x14ac:dyDescent="0.25">
      <c r="A23" s="34"/>
      <c r="B23" s="2"/>
      <c r="C23" s="2"/>
      <c r="D23" s="5"/>
      <c r="E23" s="4"/>
      <c r="F23" s="2"/>
      <c r="G23" s="2"/>
      <c r="H23" s="2"/>
    </row>
  </sheetData>
  <mergeCells count="1">
    <mergeCell ref="B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A23C5-3443-49D6-B598-3DFA1464C360}">
  <sheetPr codeName="Hárok8"/>
  <dimension ref="A1:I32"/>
  <sheetViews>
    <sheetView zoomScaleNormal="100" workbookViewId="0">
      <pane ySplit="1" topLeftCell="A2" activePane="bottomLeft" state="frozen"/>
      <selection activeCell="F14" sqref="F14"/>
      <selection pane="bottomLeft" activeCell="C13" sqref="C13"/>
    </sheetView>
  </sheetViews>
  <sheetFormatPr defaultColWidth="12.5703125" defaultRowHeight="15.75" x14ac:dyDescent="0.25"/>
  <cols>
    <col min="1" max="1" width="12.5703125" style="36"/>
    <col min="2" max="2" width="12.5703125" style="30"/>
    <col min="3" max="4" width="12.5703125" style="1"/>
    <col min="5" max="5" width="12.5703125" style="7"/>
    <col min="6" max="6" width="16" style="1" customWidth="1"/>
    <col min="7" max="16384" width="12.5703125" style="1"/>
  </cols>
  <sheetData>
    <row r="1" spans="1:8" ht="28.5" x14ac:dyDescent="0.25">
      <c r="A1" s="71" t="s">
        <v>97</v>
      </c>
      <c r="B1" s="71"/>
      <c r="C1" s="71"/>
      <c r="D1" s="71"/>
      <c r="E1" s="71"/>
      <c r="F1" s="71"/>
      <c r="G1" s="71"/>
      <c r="H1" s="71"/>
    </row>
    <row r="2" spans="1:8" x14ac:dyDescent="0.25">
      <c r="A2" s="34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4"/>
      <c r="B3" s="2">
        <v>4104</v>
      </c>
      <c r="C3" s="2"/>
      <c r="D3" s="2"/>
      <c r="E3" s="3"/>
      <c r="F3" s="2"/>
      <c r="G3" s="2" t="s">
        <v>136</v>
      </c>
      <c r="H3" s="2"/>
    </row>
    <row r="4" spans="1:8" x14ac:dyDescent="0.25">
      <c r="A4" s="34" t="s">
        <v>76</v>
      </c>
      <c r="B4" s="2">
        <v>4407</v>
      </c>
      <c r="C4" s="2"/>
      <c r="D4" s="2">
        <v>72.2</v>
      </c>
      <c r="E4" s="4"/>
      <c r="F4" s="2" t="s">
        <v>98</v>
      </c>
      <c r="G4" s="2"/>
      <c r="H4" s="2"/>
    </row>
    <row r="5" spans="1:8" x14ac:dyDescent="0.25">
      <c r="A5" s="35" t="s">
        <v>11</v>
      </c>
      <c r="B5" s="2">
        <v>4430.6000000000004</v>
      </c>
      <c r="C5" s="2">
        <v>23.6</v>
      </c>
      <c r="D5" s="2">
        <v>72.5</v>
      </c>
      <c r="E5" s="4">
        <f>D5/C5</f>
        <v>3.0720338983050848</v>
      </c>
      <c r="F5" s="2" t="s">
        <v>98</v>
      </c>
      <c r="G5" s="2"/>
      <c r="H5" s="2"/>
    </row>
    <row r="6" spans="1:8" x14ac:dyDescent="0.25">
      <c r="A6" s="35" t="s">
        <v>60</v>
      </c>
      <c r="B6" s="2">
        <v>4461.7</v>
      </c>
      <c r="C6" s="2">
        <f>B6-B5</f>
        <v>31.099999999999454</v>
      </c>
      <c r="D6" s="2">
        <v>48.5</v>
      </c>
      <c r="E6" s="4">
        <f>D6/C6</f>
        <v>1.5594855305466511</v>
      </c>
      <c r="F6" s="2" t="s">
        <v>98</v>
      </c>
      <c r="G6" s="2"/>
      <c r="H6" s="2"/>
    </row>
    <row r="7" spans="1:8" x14ac:dyDescent="0.25">
      <c r="A7" s="35" t="s">
        <v>77</v>
      </c>
      <c r="B7" s="2">
        <v>4500.5</v>
      </c>
      <c r="C7" s="2">
        <f>B7-B6</f>
        <v>38.800000000000182</v>
      </c>
      <c r="D7" s="2">
        <v>66.900000000000006</v>
      </c>
      <c r="E7" s="4">
        <f>D7/C7</f>
        <v>1.7242268041237034</v>
      </c>
      <c r="F7" s="2" t="s">
        <v>98</v>
      </c>
      <c r="G7" s="2"/>
      <c r="H7" s="2"/>
    </row>
    <row r="8" spans="1:8" x14ac:dyDescent="0.25">
      <c r="A8" s="47" t="s">
        <v>99</v>
      </c>
      <c r="B8" s="48">
        <v>4539.6000000000004</v>
      </c>
      <c r="C8" s="49">
        <v>39.1</v>
      </c>
      <c r="D8" s="50">
        <v>53.7</v>
      </c>
      <c r="E8" s="51">
        <v>1.37</v>
      </c>
      <c r="F8" s="52" t="s">
        <v>98</v>
      </c>
      <c r="G8" s="2"/>
      <c r="H8" s="2"/>
    </row>
    <row r="9" spans="1:8" x14ac:dyDescent="0.25">
      <c r="A9" s="35" t="s">
        <v>25</v>
      </c>
      <c r="B9" s="53">
        <v>4567.1000000000004</v>
      </c>
      <c r="C9" s="53">
        <f t="shared" ref="C9:C19" si="0">B9-B8</f>
        <v>27.5</v>
      </c>
      <c r="D9" s="53">
        <v>25</v>
      </c>
      <c r="E9" s="54">
        <f t="shared" ref="E9:E19" si="1">D9/C9</f>
        <v>0.90909090909090906</v>
      </c>
      <c r="F9" s="2" t="s">
        <v>98</v>
      </c>
      <c r="G9" s="2"/>
      <c r="H9" s="2" t="s">
        <v>100</v>
      </c>
    </row>
    <row r="10" spans="1:8" x14ac:dyDescent="0.25">
      <c r="A10" s="35" t="s">
        <v>101</v>
      </c>
      <c r="B10" s="53">
        <v>4576.3</v>
      </c>
      <c r="C10" s="53">
        <f t="shared" si="0"/>
        <v>9.1999999999998181</v>
      </c>
      <c r="D10" s="53">
        <v>25</v>
      </c>
      <c r="E10" s="54">
        <f t="shared" si="1"/>
        <v>2.7173913043478799</v>
      </c>
      <c r="F10" s="2" t="s">
        <v>98</v>
      </c>
      <c r="G10" s="2"/>
      <c r="H10" s="2" t="s">
        <v>100</v>
      </c>
    </row>
    <row r="11" spans="1:8" x14ac:dyDescent="0.25">
      <c r="A11" s="35" t="s">
        <v>78</v>
      </c>
      <c r="B11" s="4">
        <v>4587.1000000000004</v>
      </c>
      <c r="C11" s="4">
        <f t="shared" si="0"/>
        <v>10.800000000000182</v>
      </c>
      <c r="D11" s="4">
        <v>57.1</v>
      </c>
      <c r="E11" s="4">
        <f t="shared" si="1"/>
        <v>5.2870370370369484</v>
      </c>
      <c r="F11" s="2" t="s">
        <v>98</v>
      </c>
      <c r="G11" s="2"/>
      <c r="H11" s="2"/>
    </row>
    <row r="12" spans="1:8" x14ac:dyDescent="0.25">
      <c r="A12" s="35" t="s">
        <v>102</v>
      </c>
      <c r="B12" s="4">
        <v>4601.7</v>
      </c>
      <c r="C12" s="4">
        <f t="shared" si="0"/>
        <v>14.599999999999454</v>
      </c>
      <c r="D12" s="4">
        <v>20</v>
      </c>
      <c r="E12" s="4">
        <f t="shared" si="1"/>
        <v>1.3698630136986814</v>
      </c>
      <c r="F12" s="2" t="s">
        <v>98</v>
      </c>
      <c r="G12" s="2"/>
      <c r="H12" s="2" t="s">
        <v>100</v>
      </c>
    </row>
    <row r="13" spans="1:8" x14ac:dyDescent="0.25">
      <c r="A13" s="34" t="s">
        <v>103</v>
      </c>
      <c r="B13" s="4">
        <v>4605</v>
      </c>
      <c r="C13" s="4">
        <f t="shared" si="0"/>
        <v>3.3000000000001819</v>
      </c>
      <c r="D13" s="4">
        <v>26.3</v>
      </c>
      <c r="E13" s="4">
        <f t="shared" si="1"/>
        <v>7.969696969696531</v>
      </c>
      <c r="F13" s="2" t="s">
        <v>104</v>
      </c>
      <c r="G13" s="2" t="s">
        <v>136</v>
      </c>
      <c r="H13" s="2"/>
    </row>
    <row r="14" spans="1:8" x14ac:dyDescent="0.25">
      <c r="A14" s="34" t="s">
        <v>105</v>
      </c>
      <c r="B14" s="4">
        <v>4622.2</v>
      </c>
      <c r="C14" s="4">
        <f t="shared" si="0"/>
        <v>17.199999999999818</v>
      </c>
      <c r="D14" s="4">
        <v>25</v>
      </c>
      <c r="E14" s="4">
        <f t="shared" si="1"/>
        <v>1.4534883720930387</v>
      </c>
      <c r="F14" s="2" t="s">
        <v>49</v>
      </c>
      <c r="G14" s="2"/>
      <c r="H14" s="2" t="s">
        <v>106</v>
      </c>
    </row>
    <row r="15" spans="1:8" x14ac:dyDescent="0.25">
      <c r="A15" s="34" t="s">
        <v>31</v>
      </c>
      <c r="B15" s="4">
        <v>4627.3</v>
      </c>
      <c r="C15" s="4">
        <f t="shared" si="0"/>
        <v>5.1000000000003638</v>
      </c>
      <c r="D15" s="4">
        <v>61.7</v>
      </c>
      <c r="E15" s="4">
        <f t="shared" si="1"/>
        <v>12.098039215685413</v>
      </c>
      <c r="F15" s="2" t="s">
        <v>49</v>
      </c>
      <c r="G15" s="2"/>
      <c r="H15" s="2"/>
    </row>
    <row r="16" spans="1:8" x14ac:dyDescent="0.25">
      <c r="A16" s="34" t="s">
        <v>67</v>
      </c>
      <c r="B16" s="4">
        <v>4655.1000000000004</v>
      </c>
      <c r="C16" s="4">
        <f t="shared" si="0"/>
        <v>27.800000000000182</v>
      </c>
      <c r="D16" s="4">
        <v>73.7</v>
      </c>
      <c r="E16" s="4">
        <f t="shared" si="1"/>
        <v>2.6510791366906301</v>
      </c>
      <c r="F16" s="2" t="s">
        <v>49</v>
      </c>
      <c r="G16" s="2"/>
      <c r="H16" s="2"/>
    </row>
    <row r="17" spans="1:9" x14ac:dyDescent="0.25">
      <c r="A17" s="34" t="s">
        <v>33</v>
      </c>
      <c r="B17" s="4">
        <v>4666.7</v>
      </c>
      <c r="C17" s="4">
        <f t="shared" si="0"/>
        <v>11.599999999999454</v>
      </c>
      <c r="D17" s="4">
        <v>31.3</v>
      </c>
      <c r="E17" s="4">
        <f t="shared" si="1"/>
        <v>2.6982758620690923</v>
      </c>
      <c r="F17" s="2" t="s">
        <v>49</v>
      </c>
      <c r="G17" s="2"/>
      <c r="H17" s="2"/>
    </row>
    <row r="18" spans="1:9" x14ac:dyDescent="0.25">
      <c r="A18" s="34" t="s">
        <v>34</v>
      </c>
      <c r="B18" s="2">
        <v>4694</v>
      </c>
      <c r="C18" s="4">
        <f t="shared" si="0"/>
        <v>27.300000000000182</v>
      </c>
      <c r="D18" s="2">
        <v>69</v>
      </c>
      <c r="E18" s="4">
        <f t="shared" si="1"/>
        <v>2.5274725274725105</v>
      </c>
      <c r="F18" s="2" t="s">
        <v>49</v>
      </c>
      <c r="G18" s="2"/>
      <c r="H18" s="2"/>
    </row>
    <row r="19" spans="1:9" x14ac:dyDescent="0.25">
      <c r="A19" s="34" t="s">
        <v>35</v>
      </c>
      <c r="B19" s="2">
        <v>4724.1000000000004</v>
      </c>
      <c r="C19" s="2">
        <f t="shared" si="0"/>
        <v>30.100000000000364</v>
      </c>
      <c r="D19" s="2">
        <v>62.6</v>
      </c>
      <c r="E19" s="4">
        <f t="shared" si="1"/>
        <v>2.0797342192690778</v>
      </c>
      <c r="F19" s="2" t="s">
        <v>49</v>
      </c>
      <c r="G19" s="2"/>
      <c r="H19" s="2"/>
    </row>
    <row r="20" spans="1:9" x14ac:dyDescent="0.25">
      <c r="A20" s="34" t="s">
        <v>107</v>
      </c>
      <c r="B20" s="2">
        <v>4729</v>
      </c>
      <c r="C20" s="2"/>
      <c r="D20" s="2"/>
      <c r="E20" s="4"/>
      <c r="F20" s="2"/>
      <c r="G20" s="2" t="s">
        <v>38</v>
      </c>
      <c r="H20" s="2"/>
      <c r="I20" s="1" t="s">
        <v>108</v>
      </c>
    </row>
    <row r="21" spans="1:9" x14ac:dyDescent="0.25">
      <c r="A21" s="34" t="s">
        <v>70</v>
      </c>
      <c r="B21" s="2">
        <v>4751.3</v>
      </c>
      <c r="C21" s="2">
        <f>B21-B19</f>
        <v>27.199999999999818</v>
      </c>
      <c r="D21" s="5">
        <v>61</v>
      </c>
      <c r="E21" s="4">
        <f t="shared" ref="E21:E27" si="2">D21/C21</f>
        <v>2.2426470588235445</v>
      </c>
      <c r="F21" s="2" t="s">
        <v>50</v>
      </c>
      <c r="G21" s="2"/>
      <c r="H21" s="2"/>
    </row>
    <row r="22" spans="1:9" x14ac:dyDescent="0.25">
      <c r="A22" s="34" t="s">
        <v>109</v>
      </c>
      <c r="B22" s="2">
        <v>4761.2</v>
      </c>
      <c r="C22" s="2">
        <f t="shared" ref="C22:C26" si="3">B22-B21</f>
        <v>9.8999999999996362</v>
      </c>
      <c r="D22" s="5">
        <v>42.6</v>
      </c>
      <c r="E22" s="4">
        <f t="shared" si="2"/>
        <v>4.3030303030304609</v>
      </c>
      <c r="F22" s="2" t="s">
        <v>50</v>
      </c>
      <c r="G22" s="2"/>
      <c r="H22" s="2"/>
    </row>
    <row r="23" spans="1:9" x14ac:dyDescent="0.25">
      <c r="A23" s="34" t="s">
        <v>110</v>
      </c>
      <c r="B23" s="2">
        <v>4779</v>
      </c>
      <c r="C23" s="2">
        <f t="shared" si="3"/>
        <v>17.800000000000182</v>
      </c>
      <c r="D23" s="5">
        <v>50.3</v>
      </c>
      <c r="E23" s="4">
        <f t="shared" si="2"/>
        <v>2.8258426966291843</v>
      </c>
      <c r="F23" s="2" t="s">
        <v>50</v>
      </c>
      <c r="G23" s="2"/>
      <c r="H23" s="2"/>
    </row>
    <row r="24" spans="1:9" x14ac:dyDescent="0.25">
      <c r="A24" s="34" t="s">
        <v>111</v>
      </c>
      <c r="B24" s="2">
        <v>4803</v>
      </c>
      <c r="C24" s="2">
        <f t="shared" si="3"/>
        <v>24</v>
      </c>
      <c r="D24" s="5">
        <v>43.3</v>
      </c>
      <c r="E24" s="4">
        <f>D24/C24</f>
        <v>1.8041666666666665</v>
      </c>
      <c r="F24" s="2" t="s">
        <v>50</v>
      </c>
      <c r="G24" s="2"/>
      <c r="H24" s="2"/>
    </row>
    <row r="25" spans="1:9" x14ac:dyDescent="0.25">
      <c r="A25" s="34" t="s">
        <v>86</v>
      </c>
      <c r="B25" s="2">
        <v>4818.5</v>
      </c>
      <c r="C25" s="2">
        <f t="shared" si="3"/>
        <v>15.5</v>
      </c>
      <c r="D25" s="2">
        <v>20</v>
      </c>
      <c r="E25" s="4">
        <f t="shared" si="2"/>
        <v>1.2903225806451613</v>
      </c>
      <c r="F25" s="2" t="s">
        <v>50</v>
      </c>
      <c r="G25" s="2"/>
      <c r="H25" s="2" t="s">
        <v>112</v>
      </c>
    </row>
    <row r="26" spans="1:9" x14ac:dyDescent="0.25">
      <c r="A26" s="34" t="s">
        <v>86</v>
      </c>
      <c r="B26" s="2">
        <v>4824.3999999999996</v>
      </c>
      <c r="C26" s="2">
        <f t="shared" si="3"/>
        <v>5.8999999999996362</v>
      </c>
      <c r="D26" s="2">
        <v>63.1</v>
      </c>
      <c r="E26" s="4">
        <f t="shared" si="2"/>
        <v>10.694915254237948</v>
      </c>
      <c r="F26" s="2" t="s">
        <v>50</v>
      </c>
      <c r="G26" s="2"/>
      <c r="H26" s="2"/>
    </row>
    <row r="27" spans="1:9" x14ac:dyDescent="0.25">
      <c r="A27" s="34" t="s">
        <v>113</v>
      </c>
      <c r="B27" s="2">
        <v>4848.8</v>
      </c>
      <c r="C27" s="2">
        <f>B27-B26</f>
        <v>24.400000000000546</v>
      </c>
      <c r="D27" s="2">
        <v>10</v>
      </c>
      <c r="E27" s="4">
        <f t="shared" si="2"/>
        <v>0.40983606557376134</v>
      </c>
      <c r="F27" s="2" t="s">
        <v>50</v>
      </c>
      <c r="G27" s="2"/>
      <c r="H27" s="2" t="s">
        <v>112</v>
      </c>
    </row>
    <row r="28" spans="1:9" x14ac:dyDescent="0.25">
      <c r="A28" s="34" t="s">
        <v>114</v>
      </c>
      <c r="B28" s="2">
        <v>4850.6000000000004</v>
      </c>
      <c r="C28" s="2">
        <f>B28-B27</f>
        <v>1.8000000000001819</v>
      </c>
      <c r="D28" s="2">
        <v>49.3</v>
      </c>
      <c r="E28" s="4">
        <f>D28/C28</f>
        <v>27.388888888886118</v>
      </c>
      <c r="F28" s="2" t="s">
        <v>50</v>
      </c>
      <c r="G28" s="2"/>
      <c r="H28" s="2"/>
    </row>
    <row r="29" spans="1:9" x14ac:dyDescent="0.25">
      <c r="A29" s="34"/>
      <c r="B29" s="2"/>
      <c r="C29" s="2"/>
      <c r="D29" s="2"/>
      <c r="E29" s="4"/>
      <c r="F29" s="2" t="s">
        <v>58</v>
      </c>
      <c r="G29" s="2"/>
      <c r="H29" s="2"/>
    </row>
    <row r="30" spans="1:9" x14ac:dyDescent="0.25">
      <c r="A30" s="34"/>
      <c r="B30" s="2"/>
      <c r="C30" s="2"/>
      <c r="D30" s="2"/>
      <c r="E30" s="4"/>
      <c r="F30" s="2"/>
      <c r="G30" s="2"/>
      <c r="H30" s="2"/>
    </row>
    <row r="31" spans="1:9" x14ac:dyDescent="0.25">
      <c r="A31" s="34"/>
      <c r="B31" s="2"/>
      <c r="C31" s="2"/>
      <c r="D31" s="2"/>
      <c r="E31" s="4"/>
      <c r="F31" s="2"/>
      <c r="G31" s="2"/>
      <c r="H31" s="2"/>
    </row>
    <row r="32" spans="1:9" x14ac:dyDescent="0.25">
      <c r="A32" s="34"/>
      <c r="B32" s="2"/>
      <c r="C32" s="2"/>
      <c r="D32" s="2"/>
      <c r="E32" s="4"/>
      <c r="F32" s="2"/>
      <c r="G32" s="2"/>
      <c r="H32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1827F-AFF5-4C97-B0DE-5C3FE9ED08E4}">
  <sheetPr codeName="Hárok9"/>
  <dimension ref="A1:H30"/>
  <sheetViews>
    <sheetView zoomScaleNormal="100" workbookViewId="0">
      <pane ySplit="1" topLeftCell="A2" activePane="bottomLeft" state="frozen"/>
      <selection activeCell="F14" sqref="F14"/>
      <selection pane="bottomLeft" activeCell="A2" sqref="A2"/>
    </sheetView>
  </sheetViews>
  <sheetFormatPr defaultColWidth="12.5703125" defaultRowHeight="15.75" x14ac:dyDescent="0.25"/>
  <cols>
    <col min="1" max="1" width="12.5703125" style="36"/>
    <col min="2" max="4" width="12.5703125" style="1"/>
    <col min="5" max="5" width="12.5703125" style="7"/>
    <col min="6" max="16384" width="12.5703125" style="1"/>
  </cols>
  <sheetData>
    <row r="1" spans="1:8" ht="33.75" x14ac:dyDescent="0.25">
      <c r="A1" s="67" t="s">
        <v>115</v>
      </c>
      <c r="B1" s="67"/>
      <c r="C1" s="67"/>
      <c r="D1" s="67"/>
      <c r="E1" s="67"/>
      <c r="F1" s="67"/>
      <c r="G1" s="67"/>
      <c r="H1" s="67"/>
    </row>
    <row r="2" spans="1:8" x14ac:dyDescent="0.25">
      <c r="A2" s="34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4"/>
      <c r="B3" s="2">
        <v>4386</v>
      </c>
      <c r="C3" s="2"/>
      <c r="D3" s="2"/>
      <c r="E3" s="3"/>
      <c r="F3" s="2"/>
      <c r="G3" s="2" t="s">
        <v>136</v>
      </c>
      <c r="H3" s="2"/>
    </row>
    <row r="4" spans="1:8" x14ac:dyDescent="0.25">
      <c r="A4" s="34" t="s">
        <v>76</v>
      </c>
      <c r="B4" s="2">
        <v>4777.7</v>
      </c>
      <c r="C4" s="2"/>
      <c r="D4" s="2">
        <v>69.099999999999994</v>
      </c>
      <c r="E4" s="4"/>
      <c r="F4" s="2" t="s">
        <v>116</v>
      </c>
      <c r="G4" s="2"/>
      <c r="H4" s="2"/>
    </row>
    <row r="5" spans="1:8" x14ac:dyDescent="0.25">
      <c r="A5" s="34" t="s">
        <v>11</v>
      </c>
      <c r="B5" s="2">
        <v>4796</v>
      </c>
      <c r="C5" s="4">
        <f t="shared" ref="C5:C26" si="0">B5-B4</f>
        <v>18.300000000000182</v>
      </c>
      <c r="D5" s="2">
        <v>66.7</v>
      </c>
      <c r="E5" s="4">
        <f t="shared" ref="E5:E27" si="1">D5/C5</f>
        <v>3.6448087431693628</v>
      </c>
      <c r="F5" s="2" t="s">
        <v>116</v>
      </c>
      <c r="G5" s="2"/>
      <c r="H5" s="2"/>
    </row>
    <row r="6" spans="1:8" x14ac:dyDescent="0.25">
      <c r="A6" s="34" t="s">
        <v>12</v>
      </c>
      <c r="B6" s="2">
        <v>4811.2</v>
      </c>
      <c r="C6" s="4">
        <f t="shared" si="0"/>
        <v>15.199999999999818</v>
      </c>
      <c r="D6" s="2">
        <v>44.1</v>
      </c>
      <c r="E6" s="4">
        <f t="shared" si="1"/>
        <v>2.9013157894737192</v>
      </c>
      <c r="F6" s="2" t="s">
        <v>117</v>
      </c>
      <c r="G6" s="2"/>
      <c r="H6" s="2"/>
    </row>
    <row r="7" spans="1:8" x14ac:dyDescent="0.25">
      <c r="A7" s="34" t="s">
        <v>60</v>
      </c>
      <c r="B7" s="2">
        <v>4824.3999999999996</v>
      </c>
      <c r="C7" s="4">
        <f t="shared" si="0"/>
        <v>13.199999999999818</v>
      </c>
      <c r="D7" s="2">
        <v>54.1</v>
      </c>
      <c r="E7" s="4">
        <f t="shared" si="1"/>
        <v>4.0984848484849055</v>
      </c>
      <c r="F7" s="2" t="s">
        <v>117</v>
      </c>
      <c r="G7" s="2"/>
      <c r="H7" s="2"/>
    </row>
    <row r="8" spans="1:8" x14ac:dyDescent="0.25">
      <c r="A8" s="35" t="s">
        <v>16</v>
      </c>
      <c r="B8" s="4">
        <v>4848</v>
      </c>
      <c r="C8" s="4">
        <f t="shared" si="0"/>
        <v>23.600000000000364</v>
      </c>
      <c r="D8" s="4">
        <v>55.6</v>
      </c>
      <c r="E8" s="4">
        <f t="shared" si="1"/>
        <v>2.355932203389794</v>
      </c>
      <c r="F8" s="2" t="s">
        <v>116</v>
      </c>
      <c r="G8" s="2"/>
      <c r="H8" s="2"/>
    </row>
    <row r="9" spans="1:8" x14ac:dyDescent="0.25">
      <c r="A9" s="35" t="s">
        <v>20</v>
      </c>
      <c r="B9" s="4">
        <v>4871.2</v>
      </c>
      <c r="C9" s="4">
        <f t="shared" si="0"/>
        <v>23.199999999999818</v>
      </c>
      <c r="D9" s="4">
        <v>62.3</v>
      </c>
      <c r="E9" s="4">
        <f t="shared" si="1"/>
        <v>2.6853448275862277</v>
      </c>
      <c r="F9" s="2" t="s">
        <v>116</v>
      </c>
      <c r="G9" s="2" t="s">
        <v>136</v>
      </c>
      <c r="H9" s="2"/>
    </row>
    <row r="10" spans="1:8" x14ac:dyDescent="0.25">
      <c r="A10" s="35" t="s">
        <v>54</v>
      </c>
      <c r="B10" s="4">
        <v>4913.5</v>
      </c>
      <c r="C10" s="4">
        <f t="shared" si="0"/>
        <v>42.300000000000182</v>
      </c>
      <c r="D10" s="4">
        <v>20</v>
      </c>
      <c r="E10" s="4">
        <f t="shared" si="1"/>
        <v>0.47281323877068354</v>
      </c>
      <c r="F10" s="2" t="s">
        <v>116</v>
      </c>
      <c r="G10" s="2"/>
      <c r="H10" s="2" t="s">
        <v>18</v>
      </c>
    </row>
    <row r="11" spans="1:8" x14ac:dyDescent="0.25">
      <c r="A11" s="35" t="s">
        <v>54</v>
      </c>
      <c r="B11" s="4">
        <v>4915</v>
      </c>
      <c r="C11" s="4">
        <f t="shared" si="0"/>
        <v>1.5</v>
      </c>
      <c r="D11" s="4">
        <v>62.2</v>
      </c>
      <c r="E11" s="4">
        <f t="shared" si="1"/>
        <v>41.466666666666669</v>
      </c>
      <c r="F11" s="2" t="s">
        <v>116</v>
      </c>
      <c r="G11" s="2"/>
      <c r="H11" s="2"/>
    </row>
    <row r="12" spans="1:8" x14ac:dyDescent="0.25">
      <c r="A12" s="35" t="s">
        <v>27</v>
      </c>
      <c r="B12" s="4">
        <v>4933.5</v>
      </c>
      <c r="C12" s="4">
        <f t="shared" si="0"/>
        <v>18.5</v>
      </c>
      <c r="D12" s="4">
        <v>38</v>
      </c>
      <c r="E12" s="4">
        <f t="shared" si="1"/>
        <v>2.0540540540540539</v>
      </c>
      <c r="F12" s="2" t="s">
        <v>116</v>
      </c>
      <c r="G12" s="2"/>
      <c r="H12" s="2"/>
    </row>
    <row r="13" spans="1:8" x14ac:dyDescent="0.25">
      <c r="A13" s="35" t="s">
        <v>101</v>
      </c>
      <c r="B13" s="4">
        <v>4961.3</v>
      </c>
      <c r="C13" s="4">
        <f t="shared" si="0"/>
        <v>27.800000000000182</v>
      </c>
      <c r="D13" s="4">
        <v>58.2</v>
      </c>
      <c r="E13" s="4">
        <f t="shared" si="1"/>
        <v>2.0935251798561016</v>
      </c>
      <c r="F13" s="2" t="s">
        <v>116</v>
      </c>
      <c r="G13" s="2"/>
      <c r="H13" s="2"/>
    </row>
    <row r="14" spans="1:8" x14ac:dyDescent="0.25">
      <c r="A14" s="35" t="s">
        <v>78</v>
      </c>
      <c r="B14" s="4">
        <v>4977</v>
      </c>
      <c r="C14" s="4">
        <f t="shared" si="0"/>
        <v>15.699999999999818</v>
      </c>
      <c r="D14" s="4">
        <v>57</v>
      </c>
      <c r="E14" s="4">
        <f t="shared" si="1"/>
        <v>3.6305732484076856</v>
      </c>
      <c r="F14" s="2" t="s">
        <v>116</v>
      </c>
      <c r="G14" s="2"/>
      <c r="H14" s="2"/>
    </row>
    <row r="15" spans="1:8" x14ac:dyDescent="0.25">
      <c r="A15" s="35" t="s">
        <v>118</v>
      </c>
      <c r="B15" s="4">
        <v>5008</v>
      </c>
      <c r="C15" s="4">
        <f>B15-B14</f>
        <v>31</v>
      </c>
      <c r="D15" s="4">
        <v>20</v>
      </c>
      <c r="E15" s="4">
        <f t="shared" si="1"/>
        <v>0.64516129032258063</v>
      </c>
      <c r="F15" s="2" t="s">
        <v>116</v>
      </c>
      <c r="G15" s="2"/>
      <c r="H15" s="2" t="s">
        <v>18</v>
      </c>
    </row>
    <row r="16" spans="1:8" x14ac:dyDescent="0.25">
      <c r="A16" s="35" t="s">
        <v>64</v>
      </c>
      <c r="B16" s="4">
        <v>5008.8</v>
      </c>
      <c r="C16" s="4">
        <f>B16-B15</f>
        <v>0.8000000000001819</v>
      </c>
      <c r="D16" s="4">
        <v>56.3</v>
      </c>
      <c r="E16" s="4">
        <f t="shared" si="1"/>
        <v>70.374999999983999</v>
      </c>
      <c r="F16" s="2" t="s">
        <v>119</v>
      </c>
      <c r="G16" s="2"/>
      <c r="H16" s="2"/>
    </row>
    <row r="17" spans="1:8" x14ac:dyDescent="0.25">
      <c r="A17" s="34" t="s">
        <v>105</v>
      </c>
      <c r="B17" s="4">
        <v>5016.6000000000004</v>
      </c>
      <c r="C17" s="4">
        <f t="shared" si="0"/>
        <v>7.8000000000001819</v>
      </c>
      <c r="D17" s="4">
        <v>32.6</v>
      </c>
      <c r="E17" s="4">
        <f t="shared" si="1"/>
        <v>4.179487179487082</v>
      </c>
      <c r="F17" s="2" t="s">
        <v>116</v>
      </c>
      <c r="G17" s="2"/>
      <c r="H17" s="2"/>
    </row>
    <row r="18" spans="1:8" x14ac:dyDescent="0.25">
      <c r="A18" s="35" t="s">
        <v>120</v>
      </c>
      <c r="B18" s="4">
        <v>5029.6000000000004</v>
      </c>
      <c r="C18" s="4">
        <f t="shared" si="0"/>
        <v>13</v>
      </c>
      <c r="D18" s="4">
        <v>50</v>
      </c>
      <c r="E18" s="4">
        <f t="shared" si="1"/>
        <v>3.8461538461538463</v>
      </c>
      <c r="F18" s="2" t="s">
        <v>119</v>
      </c>
      <c r="G18" s="2"/>
      <c r="H18" s="2"/>
    </row>
    <row r="19" spans="1:8" x14ac:dyDescent="0.25">
      <c r="A19" s="34" t="s">
        <v>35</v>
      </c>
      <c r="B19" s="4">
        <v>5056.3999999999996</v>
      </c>
      <c r="C19" s="4">
        <f t="shared" si="0"/>
        <v>26.799999999999272</v>
      </c>
      <c r="D19" s="4">
        <v>51.7</v>
      </c>
      <c r="E19" s="4">
        <f t="shared" si="1"/>
        <v>1.9291044776119928</v>
      </c>
      <c r="F19" s="2" t="s">
        <v>119</v>
      </c>
      <c r="G19" s="2"/>
      <c r="H19" s="2"/>
    </row>
    <row r="20" spans="1:8" x14ac:dyDescent="0.25">
      <c r="A20" s="34" t="s">
        <v>107</v>
      </c>
      <c r="B20" s="4">
        <v>5082.1000000000004</v>
      </c>
      <c r="C20" s="4">
        <f t="shared" si="0"/>
        <v>25.700000000000728</v>
      </c>
      <c r="D20" s="6">
        <v>70.8</v>
      </c>
      <c r="E20" s="4">
        <f t="shared" si="1"/>
        <v>2.7548638132294938</v>
      </c>
      <c r="F20" s="2" t="s">
        <v>119</v>
      </c>
      <c r="G20" s="2"/>
      <c r="H20" s="2"/>
    </row>
    <row r="21" spans="1:8" x14ac:dyDescent="0.25">
      <c r="A21" s="34" t="s">
        <v>70</v>
      </c>
      <c r="B21" s="2">
        <v>5100.8</v>
      </c>
      <c r="C21" s="4">
        <f t="shared" si="0"/>
        <v>18.699999999999818</v>
      </c>
      <c r="D21" s="5">
        <v>60.3</v>
      </c>
      <c r="E21" s="4">
        <f t="shared" si="1"/>
        <v>3.2245989304813145</v>
      </c>
      <c r="F21" s="2" t="s">
        <v>116</v>
      </c>
      <c r="G21" s="2"/>
      <c r="H21" s="2"/>
    </row>
    <row r="22" spans="1:8" x14ac:dyDescent="0.25">
      <c r="A22" s="34" t="s">
        <v>121</v>
      </c>
      <c r="B22" s="2">
        <v>5115.3999999999996</v>
      </c>
      <c r="C22" s="2">
        <f t="shared" si="0"/>
        <v>14.599999999999454</v>
      </c>
      <c r="D22" s="5">
        <v>54.1</v>
      </c>
      <c r="E22" s="4">
        <f t="shared" si="1"/>
        <v>3.705479452054933</v>
      </c>
      <c r="F22" s="2" t="s">
        <v>116</v>
      </c>
      <c r="G22" s="2"/>
      <c r="H22" s="2"/>
    </row>
    <row r="23" spans="1:8" x14ac:dyDescent="0.25">
      <c r="A23" s="34" t="s">
        <v>109</v>
      </c>
      <c r="B23" s="2">
        <v>5134.8</v>
      </c>
      <c r="C23" s="2">
        <f t="shared" si="0"/>
        <v>19.400000000000546</v>
      </c>
      <c r="D23" s="5">
        <v>65.3</v>
      </c>
      <c r="E23" s="4">
        <f t="shared" si="1"/>
        <v>3.365979381443204</v>
      </c>
      <c r="F23" s="2" t="s">
        <v>116</v>
      </c>
      <c r="G23" s="2"/>
      <c r="H23" s="2"/>
    </row>
    <row r="24" spans="1:8" x14ac:dyDescent="0.25">
      <c r="A24" s="34" t="s">
        <v>110</v>
      </c>
      <c r="B24" s="2">
        <v>5151.8</v>
      </c>
      <c r="C24" s="2">
        <f t="shared" si="0"/>
        <v>17</v>
      </c>
      <c r="D24" s="5">
        <v>46.1</v>
      </c>
      <c r="E24" s="4">
        <f t="shared" si="1"/>
        <v>2.7117647058823531</v>
      </c>
      <c r="F24" s="2" t="s">
        <v>116</v>
      </c>
      <c r="G24" s="2"/>
      <c r="H24" s="2"/>
    </row>
    <row r="25" spans="1:8" x14ac:dyDescent="0.25">
      <c r="A25" s="34" t="s">
        <v>85</v>
      </c>
      <c r="B25" s="2">
        <v>5164.3</v>
      </c>
      <c r="C25" s="2">
        <f t="shared" si="0"/>
        <v>12.5</v>
      </c>
      <c r="D25" s="2">
        <v>50.4</v>
      </c>
      <c r="E25" s="4">
        <f t="shared" si="1"/>
        <v>4.032</v>
      </c>
      <c r="F25" s="2" t="s">
        <v>116</v>
      </c>
      <c r="G25" s="2"/>
      <c r="H25" s="2"/>
    </row>
    <row r="26" spans="1:8" x14ac:dyDescent="0.25">
      <c r="A26" s="34" t="s">
        <v>86</v>
      </c>
      <c r="B26" s="2">
        <v>5185.2</v>
      </c>
      <c r="C26" s="2">
        <f t="shared" si="0"/>
        <v>20.899999999999636</v>
      </c>
      <c r="D26" s="2">
        <v>34.799999999999997</v>
      </c>
      <c r="E26" s="4">
        <f t="shared" si="1"/>
        <v>1.6650717703349571</v>
      </c>
      <c r="F26" s="2" t="s">
        <v>116</v>
      </c>
      <c r="G26" s="2"/>
      <c r="H26" s="2"/>
    </row>
    <row r="27" spans="1:8" s="58" customFormat="1" x14ac:dyDescent="0.25">
      <c r="A27" s="55" t="s">
        <v>113</v>
      </c>
      <c r="B27" s="56">
        <v>5212.5</v>
      </c>
      <c r="C27" s="56">
        <f>B27-B26</f>
        <v>27.300000000000182</v>
      </c>
      <c r="D27" s="56">
        <v>66.7</v>
      </c>
      <c r="E27" s="57">
        <f t="shared" si="1"/>
        <v>2.443223443223427</v>
      </c>
      <c r="F27" s="56" t="s">
        <v>116</v>
      </c>
      <c r="G27" s="56"/>
      <c r="H27" s="56"/>
    </row>
    <row r="28" spans="1:8" x14ac:dyDescent="0.25">
      <c r="A28" s="59"/>
      <c r="B28" s="60"/>
      <c r="C28" s="60"/>
      <c r="D28" s="60"/>
      <c r="E28" s="61"/>
      <c r="F28" s="60"/>
      <c r="G28" s="60"/>
      <c r="H28" s="60"/>
    </row>
    <row r="29" spans="1:8" x14ac:dyDescent="0.25">
      <c r="A29" s="59"/>
      <c r="B29" s="60"/>
      <c r="C29" s="60"/>
      <c r="D29" s="60"/>
      <c r="E29" s="61"/>
      <c r="F29" s="60"/>
      <c r="G29" s="60"/>
      <c r="H29" s="60"/>
    </row>
    <row r="30" spans="1:8" x14ac:dyDescent="0.25">
      <c r="A30" s="59"/>
      <c r="B30" s="60"/>
      <c r="C30" s="60"/>
      <c r="D30" s="60"/>
      <c r="E30" s="61"/>
      <c r="F30" s="60"/>
      <c r="G30" s="60"/>
      <c r="H30" s="60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9AADC-6855-4DAC-87D0-24F3E48CA648}">
  <sheetPr codeName="Hárok10"/>
  <dimension ref="A1:H26"/>
  <sheetViews>
    <sheetView zoomScaleNormal="100" workbookViewId="0">
      <pane ySplit="1" topLeftCell="A2" activePane="bottomLeft" state="frozen"/>
      <selection activeCell="F14" sqref="F14"/>
      <selection pane="bottomLeft" activeCell="A2" sqref="A2"/>
    </sheetView>
  </sheetViews>
  <sheetFormatPr defaultColWidth="12.5703125" defaultRowHeight="15.75" x14ac:dyDescent="0.25"/>
  <cols>
    <col min="1" max="1" width="12.5703125" style="33"/>
    <col min="2" max="4" width="12.5703125" style="1"/>
    <col min="5" max="5" width="12.5703125" style="7"/>
    <col min="6" max="6" width="20.42578125" style="1" customWidth="1"/>
    <col min="7" max="16384" width="12.5703125" style="1"/>
  </cols>
  <sheetData>
    <row r="1" spans="1:8" ht="28.5" x14ac:dyDescent="0.25">
      <c r="A1" s="71" t="s">
        <v>122</v>
      </c>
      <c r="B1" s="71"/>
      <c r="C1" s="71"/>
      <c r="D1" s="71"/>
      <c r="E1" s="71"/>
      <c r="F1" s="71"/>
      <c r="G1" s="71"/>
      <c r="H1" s="71"/>
    </row>
    <row r="2" spans="1:8" x14ac:dyDescent="0.25">
      <c r="A2" s="31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1"/>
      <c r="B3" s="2">
        <v>3134</v>
      </c>
      <c r="C3" s="66"/>
      <c r="D3" s="66"/>
      <c r="E3" s="3"/>
      <c r="F3" s="2"/>
      <c r="G3" s="2" t="s">
        <v>136</v>
      </c>
      <c r="H3" s="2"/>
    </row>
    <row r="4" spans="1:8" x14ac:dyDescent="0.25">
      <c r="A4" s="32" t="s">
        <v>123</v>
      </c>
      <c r="B4" s="54">
        <v>3638.9</v>
      </c>
      <c r="C4" s="62"/>
      <c r="D4" s="62">
        <v>35.4</v>
      </c>
      <c r="E4" s="4"/>
      <c r="F4" s="2"/>
      <c r="G4" s="2" t="s">
        <v>136</v>
      </c>
      <c r="H4" s="2"/>
    </row>
    <row r="5" spans="1:8" x14ac:dyDescent="0.25">
      <c r="A5" s="63" t="s">
        <v>11</v>
      </c>
      <c r="B5" s="64">
        <v>3657.5</v>
      </c>
      <c r="C5" s="65">
        <f t="shared" ref="C5:C14" si="0">B5-B4</f>
        <v>18.599999999999909</v>
      </c>
      <c r="D5" s="65">
        <v>43.5</v>
      </c>
      <c r="E5" s="4">
        <f t="shared" ref="E5:E11" si="1">D5/C5</f>
        <v>2.3387096774193661</v>
      </c>
      <c r="F5" s="2"/>
      <c r="G5" s="2"/>
      <c r="H5" s="2"/>
    </row>
    <row r="6" spans="1:8" x14ac:dyDescent="0.25">
      <c r="A6" s="63" t="s">
        <v>60</v>
      </c>
      <c r="B6" s="64">
        <v>3680.9</v>
      </c>
      <c r="C6" s="65">
        <f t="shared" si="0"/>
        <v>23.400000000000091</v>
      </c>
      <c r="D6" s="65">
        <v>57.8</v>
      </c>
      <c r="E6" s="4">
        <f t="shared" si="1"/>
        <v>2.4700854700854604</v>
      </c>
      <c r="F6" s="2"/>
      <c r="G6" s="2"/>
      <c r="H6" s="2"/>
    </row>
    <row r="7" spans="1:8" x14ac:dyDescent="0.25">
      <c r="A7" s="63" t="s">
        <v>15</v>
      </c>
      <c r="B7" s="64">
        <v>3702.41</v>
      </c>
      <c r="C7" s="65">
        <f t="shared" si="0"/>
        <v>21.509999999999764</v>
      </c>
      <c r="D7" s="65">
        <v>17</v>
      </c>
      <c r="E7" s="4">
        <f t="shared" si="1"/>
        <v>0.79033007903301655</v>
      </c>
      <c r="F7" s="2"/>
      <c r="G7" s="2"/>
      <c r="H7" s="2" t="s">
        <v>100</v>
      </c>
    </row>
    <row r="8" spans="1:8" x14ac:dyDescent="0.25">
      <c r="A8" s="63" t="s">
        <v>77</v>
      </c>
      <c r="B8" s="64">
        <v>3712.89</v>
      </c>
      <c r="C8" s="65">
        <f t="shared" si="0"/>
        <v>10.480000000000018</v>
      </c>
      <c r="D8" s="65">
        <v>62.8</v>
      </c>
      <c r="E8" s="4">
        <f t="shared" si="1"/>
        <v>5.9923664122137295</v>
      </c>
      <c r="F8" s="2"/>
      <c r="G8" s="2"/>
      <c r="H8" s="2"/>
    </row>
    <row r="9" spans="1:8" x14ac:dyDescent="0.25">
      <c r="A9" s="32" t="s">
        <v>20</v>
      </c>
      <c r="B9" s="4">
        <v>3737.18</v>
      </c>
      <c r="C9" s="4">
        <f t="shared" si="0"/>
        <v>24.289999999999964</v>
      </c>
      <c r="D9" s="6">
        <v>24</v>
      </c>
      <c r="E9" s="4">
        <f t="shared" si="1"/>
        <v>0.9880609304240443</v>
      </c>
      <c r="F9" s="2"/>
      <c r="G9" s="2"/>
      <c r="H9" s="2" t="s">
        <v>100</v>
      </c>
    </row>
    <row r="10" spans="1:8" x14ac:dyDescent="0.25">
      <c r="A10" s="32" t="s">
        <v>99</v>
      </c>
      <c r="B10" s="4">
        <v>3748.6</v>
      </c>
      <c r="C10" s="4">
        <f t="shared" si="0"/>
        <v>11.420000000000073</v>
      </c>
      <c r="D10" s="6">
        <v>63.2</v>
      </c>
      <c r="E10" s="4">
        <f t="shared" si="1"/>
        <v>5.5341506129596851</v>
      </c>
      <c r="F10" s="2"/>
      <c r="G10" s="2"/>
      <c r="H10" s="2"/>
    </row>
    <row r="11" spans="1:8" x14ac:dyDescent="0.25">
      <c r="A11" s="32" t="s">
        <v>29</v>
      </c>
      <c r="B11" s="4">
        <v>3766.96</v>
      </c>
      <c r="C11" s="4">
        <f t="shared" si="0"/>
        <v>18.360000000000127</v>
      </c>
      <c r="D11" s="6">
        <v>25</v>
      </c>
      <c r="E11" s="4">
        <f t="shared" si="1"/>
        <v>1.36165577342047</v>
      </c>
      <c r="F11" s="2"/>
      <c r="G11" s="2"/>
      <c r="H11" s="2" t="s">
        <v>100</v>
      </c>
    </row>
    <row r="12" spans="1:8" x14ac:dyDescent="0.25">
      <c r="A12" s="32" t="s">
        <v>55</v>
      </c>
      <c r="B12" s="4">
        <v>3766.96</v>
      </c>
      <c r="C12" s="4">
        <f t="shared" si="0"/>
        <v>0</v>
      </c>
      <c r="D12" s="6">
        <v>25</v>
      </c>
      <c r="E12" s="4"/>
      <c r="F12" s="2"/>
      <c r="G12" s="2"/>
      <c r="H12" s="2" t="s">
        <v>100</v>
      </c>
    </row>
    <row r="13" spans="1:8" x14ac:dyDescent="0.25">
      <c r="A13" s="32" t="s">
        <v>56</v>
      </c>
      <c r="B13" s="4">
        <v>3773.35</v>
      </c>
      <c r="C13" s="4">
        <f t="shared" si="0"/>
        <v>6.3899999999998727</v>
      </c>
      <c r="D13" s="6">
        <v>20</v>
      </c>
      <c r="E13" s="4">
        <f>D13/C13</f>
        <v>3.1298904538341783</v>
      </c>
      <c r="F13" s="2"/>
      <c r="G13" s="2"/>
      <c r="H13" s="2" t="s">
        <v>100</v>
      </c>
    </row>
    <row r="14" spans="1:8" x14ac:dyDescent="0.25">
      <c r="A14" s="32">
        <v>44939</v>
      </c>
      <c r="B14" s="4">
        <v>3785.45</v>
      </c>
      <c r="C14" s="4">
        <f t="shared" si="0"/>
        <v>12.099999999999909</v>
      </c>
      <c r="D14" s="6">
        <v>25</v>
      </c>
      <c r="E14" s="4">
        <f>D14/C14</f>
        <v>2.0661157024793542</v>
      </c>
      <c r="F14" s="2"/>
      <c r="G14" s="2"/>
      <c r="H14" s="2" t="s">
        <v>100</v>
      </c>
    </row>
    <row r="15" spans="1:8" x14ac:dyDescent="0.25">
      <c r="A15" s="32">
        <v>44970</v>
      </c>
      <c r="B15" s="4">
        <v>3796.2</v>
      </c>
      <c r="C15" s="4">
        <f>B15-B14</f>
        <v>10.75</v>
      </c>
      <c r="D15" s="6">
        <v>67.2</v>
      </c>
      <c r="E15" s="4">
        <f>D15/C15</f>
        <v>6.2511627906976743</v>
      </c>
      <c r="F15" s="2"/>
      <c r="G15" s="2"/>
      <c r="H15" s="2"/>
    </row>
    <row r="16" spans="1:8" x14ac:dyDescent="0.25">
      <c r="A16" s="31">
        <v>44993</v>
      </c>
      <c r="B16" s="4">
        <v>3811.9</v>
      </c>
      <c r="C16" s="4">
        <f>B16-B15</f>
        <v>15.700000000000273</v>
      </c>
      <c r="D16" s="6">
        <v>26.6</v>
      </c>
      <c r="E16" s="4">
        <f>D16/C16</f>
        <v>1.6942675159235374</v>
      </c>
      <c r="F16" s="2"/>
      <c r="G16" s="2"/>
      <c r="H16" s="2"/>
    </row>
    <row r="17" spans="1:8" x14ac:dyDescent="0.25">
      <c r="A17" s="31"/>
      <c r="B17" s="4"/>
      <c r="C17" s="4"/>
      <c r="D17" s="6"/>
      <c r="E17" s="4"/>
      <c r="F17" s="2"/>
      <c r="G17" s="2"/>
      <c r="H17" s="2"/>
    </row>
    <row r="18" spans="1:8" x14ac:dyDescent="0.25">
      <c r="A18" s="31"/>
      <c r="B18" s="4"/>
      <c r="C18" s="4"/>
      <c r="D18" s="6"/>
      <c r="E18" s="4"/>
      <c r="F18" s="2"/>
      <c r="G18" s="2"/>
      <c r="H18" s="2"/>
    </row>
    <row r="19" spans="1:8" x14ac:dyDescent="0.25">
      <c r="A19" s="31"/>
      <c r="B19" s="4"/>
      <c r="C19" s="4"/>
      <c r="D19" s="6"/>
      <c r="E19" s="4"/>
      <c r="F19" s="2"/>
      <c r="G19" s="2"/>
      <c r="H19" s="2"/>
    </row>
    <row r="20" spans="1:8" x14ac:dyDescent="0.25">
      <c r="A20" s="31"/>
      <c r="B20" s="4"/>
      <c r="C20" s="4"/>
      <c r="D20" s="6"/>
      <c r="E20" s="4"/>
      <c r="F20" s="2"/>
      <c r="G20" s="2"/>
      <c r="H20" s="2"/>
    </row>
    <row r="21" spans="1:8" x14ac:dyDescent="0.25">
      <c r="A21" s="31"/>
      <c r="B21" s="2"/>
      <c r="C21" s="2"/>
      <c r="D21" s="5"/>
      <c r="E21" s="4"/>
      <c r="F21" s="2"/>
      <c r="G21" s="2"/>
      <c r="H21" s="2"/>
    </row>
    <row r="22" spans="1:8" x14ac:dyDescent="0.25">
      <c r="A22" s="31"/>
      <c r="B22" s="2"/>
      <c r="C22" s="2"/>
      <c r="D22" s="5"/>
      <c r="E22" s="4"/>
      <c r="F22" s="2"/>
      <c r="G22" s="2"/>
      <c r="H22" s="2"/>
    </row>
    <row r="23" spans="1:8" x14ac:dyDescent="0.25">
      <c r="A23" s="31"/>
      <c r="B23" s="2"/>
      <c r="C23" s="2"/>
      <c r="D23" s="5"/>
      <c r="E23" s="4"/>
      <c r="F23" s="2"/>
      <c r="G23" s="2"/>
      <c r="H23" s="2"/>
    </row>
    <row r="24" spans="1:8" x14ac:dyDescent="0.25">
      <c r="A24" s="31"/>
      <c r="B24" s="2"/>
      <c r="C24" s="2"/>
      <c r="D24" s="5"/>
      <c r="E24" s="4"/>
      <c r="F24" s="2"/>
      <c r="G24" s="2"/>
      <c r="H24" s="2"/>
    </row>
    <row r="25" spans="1:8" x14ac:dyDescent="0.25">
      <c r="A25" s="31"/>
      <c r="B25" s="2"/>
      <c r="C25" s="2"/>
      <c r="D25" s="5"/>
      <c r="E25" s="4"/>
      <c r="F25" s="2"/>
      <c r="G25" s="2"/>
      <c r="H25" s="2"/>
    </row>
    <row r="26" spans="1:8" x14ac:dyDescent="0.25">
      <c r="A26" s="31"/>
      <c r="B26" s="2"/>
      <c r="C26" s="2"/>
      <c r="D26" s="5"/>
      <c r="E26" s="4"/>
      <c r="F26" s="2"/>
      <c r="G26" s="2"/>
      <c r="H26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E9BEF-95AA-4EF1-84E4-BF4B2B451420}">
  <sheetPr codeName="Hárok11"/>
  <dimension ref="A1:H27"/>
  <sheetViews>
    <sheetView zoomScaleNormal="100" workbookViewId="0">
      <pane ySplit="1" topLeftCell="A2" activePane="bottomLeft" state="frozen"/>
      <selection activeCell="F14" sqref="F14"/>
      <selection pane="bottomLeft" activeCell="A2" sqref="A2"/>
    </sheetView>
  </sheetViews>
  <sheetFormatPr defaultColWidth="12.5703125" defaultRowHeight="15.75" x14ac:dyDescent="0.25"/>
  <cols>
    <col min="1" max="1" width="12.5703125" style="36"/>
    <col min="2" max="4" width="12.5703125" style="1"/>
    <col min="5" max="5" width="12.5703125" style="7"/>
    <col min="6" max="16384" width="12.5703125" style="1"/>
  </cols>
  <sheetData>
    <row r="1" spans="1:8" ht="28.5" x14ac:dyDescent="0.25">
      <c r="A1" s="71" t="s">
        <v>124</v>
      </c>
      <c r="B1" s="71"/>
      <c r="C1" s="71"/>
      <c r="D1" s="71"/>
      <c r="E1" s="71"/>
      <c r="F1" s="71"/>
      <c r="G1" s="71"/>
      <c r="H1" s="71"/>
    </row>
    <row r="2" spans="1:8" x14ac:dyDescent="0.25">
      <c r="A2" s="34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4"/>
      <c r="B3" s="2">
        <v>3220</v>
      </c>
      <c r="C3" s="2"/>
      <c r="D3" s="2"/>
      <c r="E3" s="3"/>
      <c r="F3" s="2"/>
      <c r="G3" s="2" t="s">
        <v>136</v>
      </c>
      <c r="H3" s="2"/>
    </row>
    <row r="4" spans="1:8" x14ac:dyDescent="0.25">
      <c r="A4" s="34" t="s">
        <v>125</v>
      </c>
      <c r="B4" s="4">
        <v>3490.6</v>
      </c>
      <c r="C4" s="4"/>
      <c r="D4" s="4">
        <v>50.6</v>
      </c>
      <c r="E4" s="4"/>
      <c r="F4" s="2"/>
      <c r="G4" s="2"/>
      <c r="H4" s="2"/>
    </row>
    <row r="5" spans="1:8" x14ac:dyDescent="0.25">
      <c r="A5" s="35" t="s">
        <v>60</v>
      </c>
      <c r="B5" s="4">
        <v>3510.7</v>
      </c>
      <c r="C5" s="4">
        <f t="shared" ref="C5:C13" si="0">B5-B4</f>
        <v>20.099999999999909</v>
      </c>
      <c r="D5" s="4">
        <v>48.1</v>
      </c>
      <c r="E5" s="4">
        <f t="shared" ref="E5:E24" si="1">D5/C5</f>
        <v>2.3930348258706577</v>
      </c>
      <c r="F5" s="2"/>
      <c r="G5" s="2"/>
      <c r="H5" s="2"/>
    </row>
    <row r="6" spans="1:8" x14ac:dyDescent="0.25">
      <c r="A6" s="35" t="s">
        <v>15</v>
      </c>
      <c r="B6" s="4">
        <v>3531.1</v>
      </c>
      <c r="C6" s="4">
        <f t="shared" si="0"/>
        <v>20.400000000000091</v>
      </c>
      <c r="D6" s="4">
        <v>20</v>
      </c>
      <c r="E6" s="4">
        <f t="shared" si="1"/>
        <v>0.98039215686274073</v>
      </c>
      <c r="F6" s="2"/>
      <c r="G6" s="2"/>
      <c r="H6" s="2"/>
    </row>
    <row r="7" spans="1:8" x14ac:dyDescent="0.25">
      <c r="A7" s="35" t="s">
        <v>77</v>
      </c>
      <c r="B7" s="4">
        <v>3539.2</v>
      </c>
      <c r="C7" s="4">
        <f t="shared" si="0"/>
        <v>8.0999999999999091</v>
      </c>
      <c r="D7" s="4">
        <v>59.6</v>
      </c>
      <c r="E7" s="4">
        <f t="shared" si="1"/>
        <v>7.3580246913581071</v>
      </c>
      <c r="F7" s="2"/>
      <c r="G7" s="2"/>
      <c r="H7" s="2"/>
    </row>
    <row r="8" spans="1:8" x14ac:dyDescent="0.25">
      <c r="A8" s="35" t="s">
        <v>99</v>
      </c>
      <c r="B8" s="2">
        <v>3574.2</v>
      </c>
      <c r="C8" s="4">
        <f t="shared" si="0"/>
        <v>35</v>
      </c>
      <c r="D8" s="4">
        <v>62.4</v>
      </c>
      <c r="E8" s="4">
        <f t="shared" si="1"/>
        <v>1.7828571428571429</v>
      </c>
      <c r="F8" s="2"/>
      <c r="G8" s="2"/>
      <c r="H8" s="2"/>
    </row>
    <row r="9" spans="1:8" x14ac:dyDescent="0.25">
      <c r="A9" s="35" t="s">
        <v>25</v>
      </c>
      <c r="B9" s="2">
        <v>3599.5</v>
      </c>
      <c r="C9" s="2">
        <f t="shared" si="0"/>
        <v>25.300000000000182</v>
      </c>
      <c r="D9" s="2">
        <v>61</v>
      </c>
      <c r="E9" s="4">
        <f t="shared" si="1"/>
        <v>2.4110671936758719</v>
      </c>
      <c r="F9" s="2"/>
      <c r="G9" s="2"/>
      <c r="H9" s="2"/>
    </row>
    <row r="10" spans="1:8" x14ac:dyDescent="0.25">
      <c r="A10" s="35" t="s">
        <v>102</v>
      </c>
      <c r="B10" s="2">
        <v>3628</v>
      </c>
      <c r="C10" s="2">
        <f t="shared" si="0"/>
        <v>28.5</v>
      </c>
      <c r="D10" s="2">
        <v>20</v>
      </c>
      <c r="E10" s="4">
        <f t="shared" si="1"/>
        <v>0.70175438596491224</v>
      </c>
      <c r="F10" s="2"/>
      <c r="G10" s="2"/>
      <c r="H10" s="2" t="s">
        <v>18</v>
      </c>
    </row>
    <row r="11" spans="1:8" x14ac:dyDescent="0.25">
      <c r="A11" s="35" t="s">
        <v>126</v>
      </c>
      <c r="B11" s="4">
        <v>3631.6</v>
      </c>
      <c r="C11" s="4">
        <f t="shared" si="0"/>
        <v>3.5999999999999091</v>
      </c>
      <c r="D11" s="4">
        <v>50.7</v>
      </c>
      <c r="E11" s="4">
        <f t="shared" si="1"/>
        <v>14.083333333333689</v>
      </c>
      <c r="F11" s="2"/>
      <c r="G11" s="2"/>
      <c r="H11" s="2"/>
    </row>
    <row r="12" spans="1:8" x14ac:dyDescent="0.25">
      <c r="A12" s="35" t="s">
        <v>127</v>
      </c>
      <c r="B12" s="4">
        <v>3638.9</v>
      </c>
      <c r="C12" s="4">
        <f t="shared" si="0"/>
        <v>7.3000000000001819</v>
      </c>
      <c r="D12" s="4">
        <v>26.2</v>
      </c>
      <c r="E12" s="4">
        <f t="shared" si="1"/>
        <v>3.5890410958903214</v>
      </c>
      <c r="F12" s="2"/>
      <c r="G12" s="2"/>
      <c r="H12" s="2"/>
    </row>
    <row r="13" spans="1:8" x14ac:dyDescent="0.25">
      <c r="A13" s="34" t="s">
        <v>31</v>
      </c>
      <c r="B13" s="4">
        <v>3642</v>
      </c>
      <c r="C13" s="4">
        <f t="shared" si="0"/>
        <v>3.0999999999999091</v>
      </c>
      <c r="D13" s="4">
        <v>11.2</v>
      </c>
      <c r="E13" s="4">
        <f t="shared" si="1"/>
        <v>3.6129032258065572</v>
      </c>
      <c r="F13" s="2"/>
      <c r="G13" s="2"/>
      <c r="H13" s="2"/>
    </row>
    <row r="14" spans="1:8" x14ac:dyDescent="0.25">
      <c r="A14" s="34" t="s">
        <v>128</v>
      </c>
      <c r="B14" s="4">
        <v>3672.1</v>
      </c>
      <c r="C14" s="4">
        <f>B14-B13</f>
        <v>30.099999999999909</v>
      </c>
      <c r="D14" s="4">
        <v>25</v>
      </c>
      <c r="E14" s="4">
        <f t="shared" si="1"/>
        <v>0.8305647840531587</v>
      </c>
      <c r="F14" s="2"/>
      <c r="G14" s="2"/>
      <c r="H14" s="2"/>
    </row>
    <row r="15" spans="1:8" x14ac:dyDescent="0.25">
      <c r="A15" s="34" t="s">
        <v>71</v>
      </c>
      <c r="B15" s="4">
        <v>3681.6</v>
      </c>
      <c r="C15" s="4">
        <f>B15-B14</f>
        <v>9.5</v>
      </c>
      <c r="D15" s="4">
        <v>44.7</v>
      </c>
      <c r="E15" s="4">
        <f t="shared" si="1"/>
        <v>4.7052631578947368</v>
      </c>
      <c r="F15" s="2"/>
      <c r="G15" s="2"/>
      <c r="H15" s="2"/>
    </row>
    <row r="16" spans="1:8" x14ac:dyDescent="0.25">
      <c r="A16" s="34" t="s">
        <v>129</v>
      </c>
      <c r="B16" s="4">
        <v>3702.3</v>
      </c>
      <c r="C16" s="4">
        <f>B16-B15</f>
        <v>20.700000000000273</v>
      </c>
      <c r="D16" s="4">
        <v>23.3</v>
      </c>
      <c r="E16" s="4">
        <f t="shared" si="1"/>
        <v>1.1256038647342848</v>
      </c>
      <c r="F16" s="2"/>
      <c r="G16" s="2"/>
      <c r="H16" s="2" t="s">
        <v>18</v>
      </c>
    </row>
    <row r="17" spans="1:8" x14ac:dyDescent="0.25">
      <c r="A17" s="34" t="s">
        <v>92</v>
      </c>
      <c r="B17" s="4">
        <v>3707.8</v>
      </c>
      <c r="C17" s="4">
        <f>B17-B16</f>
        <v>5.5</v>
      </c>
      <c r="D17" s="4">
        <v>64</v>
      </c>
      <c r="E17" s="4">
        <f t="shared" si="1"/>
        <v>11.636363636363637</v>
      </c>
      <c r="F17" s="2"/>
      <c r="G17" s="2"/>
      <c r="H17" s="2"/>
    </row>
    <row r="18" spans="1:8" x14ac:dyDescent="0.25">
      <c r="A18" s="34" t="s">
        <v>110</v>
      </c>
      <c r="B18" s="4">
        <v>3722.2</v>
      </c>
      <c r="C18" s="4">
        <f t="shared" ref="C18:C23" si="2">B18-B17</f>
        <v>14.399999999999636</v>
      </c>
      <c r="D18" s="4">
        <v>33.9</v>
      </c>
      <c r="E18" s="4">
        <f t="shared" si="1"/>
        <v>2.354166666666726</v>
      </c>
      <c r="F18" s="2"/>
      <c r="G18" s="2"/>
      <c r="H18" s="2"/>
    </row>
    <row r="19" spans="1:8" x14ac:dyDescent="0.25">
      <c r="A19" s="34" t="s">
        <v>130</v>
      </c>
      <c r="B19" s="4">
        <v>3740.8</v>
      </c>
      <c r="C19" s="4">
        <f t="shared" si="2"/>
        <v>18.600000000000364</v>
      </c>
      <c r="D19" s="4">
        <v>53.4</v>
      </c>
      <c r="E19" s="4">
        <f t="shared" si="1"/>
        <v>2.8709677419354276</v>
      </c>
      <c r="F19" s="2"/>
      <c r="G19" s="2"/>
      <c r="H19" s="2"/>
    </row>
    <row r="20" spans="1:8" x14ac:dyDescent="0.25">
      <c r="A20" s="34" t="s">
        <v>111</v>
      </c>
      <c r="B20" s="4">
        <v>3756.6</v>
      </c>
      <c r="C20" s="4">
        <f>B20-B19</f>
        <v>15.799999999999727</v>
      </c>
      <c r="D20" s="4">
        <v>46.1</v>
      </c>
      <c r="E20" s="4">
        <f t="shared" si="1"/>
        <v>2.9177215189873924</v>
      </c>
      <c r="F20" s="2"/>
      <c r="G20" s="2"/>
      <c r="H20" s="2"/>
    </row>
    <row r="21" spans="1:8" x14ac:dyDescent="0.25">
      <c r="A21" s="34" t="s">
        <v>131</v>
      </c>
      <c r="B21" s="4">
        <v>3776.3</v>
      </c>
      <c r="C21" s="4">
        <f>B21-B20</f>
        <v>19.700000000000273</v>
      </c>
      <c r="D21" s="4">
        <v>20</v>
      </c>
      <c r="E21" s="4">
        <f t="shared" si="1"/>
        <v>1.015228426395925</v>
      </c>
      <c r="F21" s="2"/>
      <c r="G21" s="2"/>
      <c r="H21" s="2" t="s">
        <v>18</v>
      </c>
    </row>
    <row r="22" spans="1:8" x14ac:dyDescent="0.25">
      <c r="A22" s="34" t="s">
        <v>86</v>
      </c>
      <c r="B22" s="2">
        <v>3783.5</v>
      </c>
      <c r="C22" s="4">
        <f>B22-B21</f>
        <v>7.1999999999998181</v>
      </c>
      <c r="D22" s="2">
        <v>50.4</v>
      </c>
      <c r="E22" s="4">
        <f t="shared" si="1"/>
        <v>7.0000000000001767</v>
      </c>
      <c r="F22" s="2"/>
      <c r="G22" s="2"/>
      <c r="H22" s="2"/>
    </row>
    <row r="23" spans="1:8" x14ac:dyDescent="0.25">
      <c r="A23" s="34" t="s">
        <v>132</v>
      </c>
      <c r="B23" s="2">
        <v>3808</v>
      </c>
      <c r="C23" s="2">
        <f t="shared" si="2"/>
        <v>24.5</v>
      </c>
      <c r="D23" s="2">
        <v>45.9</v>
      </c>
      <c r="E23" s="4">
        <f t="shared" si="1"/>
        <v>1.8734693877551021</v>
      </c>
      <c r="F23" s="2"/>
      <c r="G23" s="2"/>
      <c r="H23" s="2"/>
    </row>
    <row r="24" spans="1:8" x14ac:dyDescent="0.25">
      <c r="A24" s="34" t="s">
        <v>87</v>
      </c>
      <c r="B24" s="2">
        <v>3827.7</v>
      </c>
      <c r="C24" s="2">
        <f>B24-B23</f>
        <v>19.699999999999818</v>
      </c>
      <c r="D24" s="2">
        <v>53.6</v>
      </c>
      <c r="E24" s="4">
        <f t="shared" si="1"/>
        <v>2.7208121827411418</v>
      </c>
      <c r="F24" s="2"/>
      <c r="G24" s="2"/>
      <c r="H24" s="2"/>
    </row>
    <row r="25" spans="1:8" x14ac:dyDescent="0.25">
      <c r="A25" s="34"/>
      <c r="B25" s="2"/>
      <c r="C25" s="2"/>
      <c r="D25" s="2"/>
      <c r="E25" s="4"/>
      <c r="F25" s="2"/>
      <c r="G25" s="2"/>
      <c r="H25" s="2"/>
    </row>
    <row r="26" spans="1:8" x14ac:dyDescent="0.25">
      <c r="A26" s="34"/>
      <c r="B26" s="2"/>
      <c r="C26" s="2"/>
      <c r="D26" s="2"/>
      <c r="E26" s="4"/>
      <c r="F26" s="2"/>
      <c r="G26" s="2"/>
      <c r="H26" s="2"/>
    </row>
    <row r="27" spans="1:8" x14ac:dyDescent="0.25">
      <c r="A27" s="34"/>
      <c r="B27" s="2"/>
      <c r="C27" s="2"/>
      <c r="D27" s="2"/>
      <c r="E27" s="4"/>
      <c r="F27" s="2"/>
      <c r="G27" s="2"/>
      <c r="H27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3122EE-4DBC-4B10-B33C-E423E0AFF0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11</vt:i4>
      </vt:variant>
      <vt:variant>
        <vt:lpstr>Pomenované rozsahy</vt:lpstr>
      </vt:variant>
      <vt:variant>
        <vt:i4>2</vt:i4>
      </vt:variant>
    </vt:vector>
  </HeadingPairs>
  <TitlesOfParts>
    <vt:vector size="13" baseType="lpstr">
      <vt:lpstr>Souhrn</vt:lpstr>
      <vt:lpstr>44-Terex TL 65</vt:lpstr>
      <vt:lpstr>45-Terex TL 70</vt:lpstr>
      <vt:lpstr>68-JCB 406 B</vt:lpstr>
      <vt:lpstr>69-JCB 406 B</vt:lpstr>
      <vt:lpstr>74-JCB 406</vt:lpstr>
      <vt:lpstr>75-JCB 436 e</vt:lpstr>
      <vt:lpstr>87-Terex TL 80</vt:lpstr>
      <vt:lpstr>88-Terex TL 80</vt:lpstr>
      <vt:lpstr>100-JCB 406 T 4</vt:lpstr>
      <vt:lpstr>105-Terex TL 80</vt:lpstr>
      <vt:lpstr>'45-Terex TL 70'!Oblasť_tlače</vt:lpstr>
      <vt:lpstr>PosSer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 jenom</dc:creator>
  <cp:lastModifiedBy>Robert</cp:lastModifiedBy>
  <cp:lastPrinted>2023-03-27T08:26:36Z</cp:lastPrinted>
  <dcterms:created xsi:type="dcterms:W3CDTF">2023-03-26T08:48:11Z</dcterms:created>
  <dcterms:modified xsi:type="dcterms:W3CDTF">2023-03-28T17:00:05Z</dcterms:modified>
</cp:coreProperties>
</file>