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NetPC\"/>
    </mc:Choice>
  </mc:AlternateContent>
  <xr:revisionPtr revIDLastSave="0" documentId="13_ncr:1_{2DEEFF96-3474-430D-9AAD-C4D3DE67FB20}" xr6:coauthVersionLast="47" xr6:coauthVersionMax="47" xr10:uidLastSave="{00000000-0000-0000-0000-000000000000}"/>
  <bookViews>
    <workbookView xWindow="-120" yWindow="-120" windowWidth="29040" windowHeight="15840" tabRatio="824" xr2:uid="{00000000-000D-0000-FFFF-FFFF00000000}"/>
  </bookViews>
  <sheets>
    <sheet name="Souhrn" sheetId="1" r:id="rId1"/>
    <sheet name="44-Terex TL 65" sheetId="4" r:id="rId2"/>
    <sheet name="45-Terex TL 70" sheetId="2" r:id="rId3"/>
    <sheet name="68-JCB 406 B" sheetId="6" r:id="rId4"/>
    <sheet name="69-JCB 406 B" sheetId="7" r:id="rId5"/>
    <sheet name="74-JCB 406" sheetId="8" r:id="rId6"/>
    <sheet name="75-JCB 436 e" sheetId="9" r:id="rId7"/>
    <sheet name="87-Terex TL 80" sheetId="10" r:id="rId8"/>
    <sheet name="88-Terex TL 80" sheetId="11" r:id="rId9"/>
    <sheet name="100-JCB 406 T 4" sheetId="12" r:id="rId10"/>
    <sheet name="105-Terex TL 80" sheetId="13" r:id="rId11"/>
    <sheet name="20-Skuska" sheetId="16" r:id="rId12"/>
  </sheets>
  <definedNames>
    <definedName name="_xlnm.Print_Area" localSheetId="2">'45-Terex TL 70'!$A$1:$H$101</definedName>
    <definedName name="PosSer">Souhrn!$G$7:$G$7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6" l="1"/>
  <c r="E50" i="16" s="1"/>
  <c r="C49" i="16"/>
  <c r="E49" i="16" s="1"/>
  <c r="C48" i="16"/>
  <c r="E48" i="16" s="1"/>
  <c r="C47" i="16"/>
  <c r="E47" i="16" s="1"/>
  <c r="C46" i="16"/>
  <c r="E46" i="16" s="1"/>
  <c r="C45" i="16"/>
  <c r="E45" i="16" s="1"/>
  <c r="C44" i="16"/>
  <c r="E44" i="16" s="1"/>
  <c r="C43" i="16"/>
  <c r="E43" i="16" s="1"/>
  <c r="C42" i="16"/>
  <c r="E42" i="16" s="1"/>
  <c r="C41" i="16"/>
  <c r="E41" i="16" s="1"/>
  <c r="C40" i="16"/>
  <c r="E40" i="16" s="1"/>
  <c r="C39" i="16"/>
  <c r="E39" i="16" s="1"/>
  <c r="C38" i="16"/>
  <c r="E38" i="16" s="1"/>
  <c r="C37" i="16"/>
  <c r="E37" i="16" s="1"/>
  <c r="C36" i="16"/>
  <c r="E36" i="16" s="1"/>
  <c r="C35" i="16"/>
  <c r="E35" i="16" s="1"/>
  <c r="C34" i="16"/>
  <c r="E34" i="16" s="1"/>
  <c r="C33" i="16"/>
  <c r="E33" i="16" s="1"/>
  <c r="C32" i="16"/>
  <c r="E32" i="16" s="1"/>
  <c r="C31" i="16"/>
  <c r="E31" i="16" s="1"/>
  <c r="C30" i="16"/>
  <c r="E30" i="16" s="1"/>
  <c r="C29" i="16"/>
  <c r="E29" i="16" s="1"/>
  <c r="C28" i="16"/>
  <c r="E28" i="16" s="1"/>
  <c r="C27" i="16"/>
  <c r="E27" i="16" s="1"/>
  <c r="C26" i="16"/>
  <c r="E26" i="16" s="1"/>
  <c r="C25" i="16"/>
  <c r="E25" i="16" s="1"/>
  <c r="C24" i="16"/>
  <c r="E24" i="16" s="1"/>
  <c r="C23" i="16"/>
  <c r="E23" i="16" s="1"/>
  <c r="C22" i="16"/>
  <c r="E22" i="16" s="1"/>
  <c r="C21" i="16"/>
  <c r="E21" i="16" s="1"/>
  <c r="C20" i="16"/>
  <c r="E20" i="16" s="1"/>
  <c r="C19" i="16"/>
  <c r="E19" i="16" s="1"/>
  <c r="C18" i="16"/>
  <c r="E18" i="16" s="1"/>
  <c r="C17" i="16"/>
  <c r="E17" i="16" s="1"/>
  <c r="C16" i="16"/>
  <c r="E16" i="16" s="1"/>
  <c r="C15" i="16"/>
  <c r="E15" i="16" s="1"/>
  <c r="C14" i="16"/>
  <c r="E14" i="16" s="1"/>
  <c r="C13" i="16"/>
  <c r="E13" i="16" s="1"/>
  <c r="C12" i="16"/>
  <c r="E12" i="16" s="1"/>
  <c r="C11" i="16"/>
  <c r="E11" i="16" s="1"/>
  <c r="C10" i="16"/>
  <c r="E10" i="16" s="1"/>
  <c r="C9" i="16"/>
  <c r="E9" i="16" s="1"/>
  <c r="C8" i="16"/>
  <c r="E8" i="16" s="1"/>
  <c r="C7" i="16"/>
  <c r="E7" i="16" s="1"/>
  <c r="C6" i="16"/>
  <c r="E6" i="16" s="1"/>
  <c r="C5" i="16"/>
  <c r="E5" i="16" s="1"/>
  <c r="C4" i="16"/>
  <c r="E4" i="16" s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4" i="2"/>
  <c r="E4" i="6"/>
  <c r="E4" i="7"/>
  <c r="E4" i="8"/>
  <c r="E4" i="9"/>
  <c r="E4" i="10"/>
  <c r="E4" i="11"/>
  <c r="E4" i="12"/>
  <c r="E4" i="13"/>
  <c r="E4" i="4"/>
  <c r="A1" i="13"/>
  <c r="A1" i="12"/>
  <c r="A1" i="11"/>
  <c r="A1" i="10"/>
  <c r="A1" i="9"/>
  <c r="A1" i="8"/>
  <c r="A1" i="7"/>
  <c r="A1" i="6"/>
  <c r="A1" i="2"/>
  <c r="A1" i="4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E25" i="13" s="1"/>
  <c r="C26" i="13"/>
  <c r="E26" i="13" s="1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4" i="2"/>
  <c r="C4" i="6"/>
  <c r="C4" i="7"/>
  <c r="C4" i="8"/>
  <c r="C4" i="9"/>
  <c r="C4" i="10"/>
  <c r="C4" i="11"/>
  <c r="C4" i="12"/>
  <c r="C4" i="13"/>
  <c r="C4" i="4"/>
  <c r="A3" i="1"/>
  <c r="A2" i="1"/>
  <c r="D16" i="1" a="1"/>
  <c r="G16" i="1" a="1"/>
  <c r="C16" i="1" a="1"/>
  <c r="G6" i="1" a="1"/>
  <c r="G10" i="1" a="1"/>
  <c r="G14" i="1" a="1"/>
  <c r="G7" i="1" a="1"/>
  <c r="G11" i="1" a="1"/>
  <c r="G15" i="1" a="1"/>
  <c r="G8" i="1" a="1"/>
  <c r="G12" i="1" a="1"/>
  <c r="G9" i="1" a="1"/>
  <c r="G13" i="1" a="1"/>
  <c r="D15" i="1" a="1"/>
  <c r="D8" i="1" a="1"/>
  <c r="D12" i="1" a="1"/>
  <c r="D9" i="1" a="1"/>
  <c r="D13" i="1" a="1"/>
  <c r="D10" i="1" a="1"/>
  <c r="D11" i="1" a="1"/>
  <c r="D6" i="1" a="1"/>
  <c r="D14" i="1" a="1"/>
  <c r="D7" i="1" a="1"/>
  <c r="C7" i="1" a="1"/>
  <c r="C11" i="1" a="1"/>
  <c r="C15" i="1" a="1"/>
  <c r="C12" i="1" a="1"/>
  <c r="C8" i="1" a="1"/>
  <c r="C9" i="1" a="1"/>
  <c r="C13" i="1" a="1"/>
  <c r="C10" i="1" a="1"/>
  <c r="C14" i="1" a="1"/>
  <c r="C6" i="1" a="1"/>
  <c r="C16" i="1" l="1"/>
  <c r="G16" i="1"/>
  <c r="F16" i="1" s="1"/>
  <c r="E16" i="1" s="1"/>
  <c r="D16" i="1"/>
  <c r="G13" i="1"/>
  <c r="F13" i="1" s="1"/>
  <c r="G9" i="1"/>
  <c r="F9" i="1" s="1"/>
  <c r="G12" i="1"/>
  <c r="F12" i="1" s="1"/>
  <c r="G8" i="1"/>
  <c r="F8" i="1" s="1"/>
  <c r="G15" i="1"/>
  <c r="G11" i="1"/>
  <c r="F11" i="1" s="1"/>
  <c r="G7" i="1"/>
  <c r="G14" i="1"/>
  <c r="F14" i="1" s="1"/>
  <c r="G10" i="1"/>
  <c r="F10" i="1" s="1"/>
  <c r="G6" i="1"/>
  <c r="F6" i="1" s="1"/>
  <c r="D7" i="1"/>
  <c r="D14" i="1"/>
  <c r="D6" i="1"/>
  <c r="D11" i="1"/>
  <c r="D10" i="1"/>
  <c r="D13" i="1"/>
  <c r="D9" i="1"/>
  <c r="D12" i="1"/>
  <c r="D8" i="1"/>
  <c r="D15" i="1"/>
  <c r="C6" i="1"/>
  <c r="C14" i="1"/>
  <c r="C10" i="1"/>
  <c r="C13" i="1"/>
  <c r="C9" i="1"/>
  <c r="C8" i="1"/>
  <c r="C12" i="1"/>
  <c r="C15" i="1"/>
  <c r="C11" i="1"/>
  <c r="C7" i="1"/>
  <c r="E9" i="1" l="1"/>
  <c r="E10" i="1"/>
  <c r="E11" i="1"/>
  <c r="E12" i="1"/>
  <c r="E13" i="1"/>
  <c r="E14" i="1"/>
  <c r="F15" i="1" l="1"/>
  <c r="E15" i="1" l="1"/>
  <c r="E8" i="1"/>
  <c r="E6" i="1" l="1"/>
  <c r="F7" i="1" l="1"/>
  <c r="E7" i="1" s="1"/>
</calcChain>
</file>

<file path=xl/sharedStrings.xml><?xml version="1.0" encoding="utf-8"?>
<sst xmlns="http://schemas.openxmlformats.org/spreadsheetml/2006/main" count="417" uniqueCount="130">
  <si>
    <t>Inventární č.</t>
  </si>
  <si>
    <t>Celkem odpracováno Mhd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</si>
  <si>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</si>
  <si>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</si>
  <si>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</si>
  <si>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</si>
  <si>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</si>
  <si>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</si>
  <si>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</si>
  <si>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</si>
  <si>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</si>
  <si>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</si>
  <si>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</si>
  <si>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</si>
  <si>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</si>
  <si>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</si>
  <si>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</si>
  <si>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</si>
  <si>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</si>
  <si>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</si>
  <si>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</si>
  <si>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</si>
  <si>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</si>
  <si>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</si>
  <si>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</si>
  <si>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</si>
  <si>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</si>
  <si>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</si>
  <si>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</si>
  <si>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</si>
  <si>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</si>
  <si>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</si>
  <si>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</si>
  <si>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</si>
  <si>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</si>
  <si>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</si>
  <si>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</si>
  <si>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</si>
  <si>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</si>
  <si>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</si>
  <si>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</si>
  <si>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</si>
  <si>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</si>
  <si>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</si>
  <si>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Dílna</t>
  </si>
  <si>
    <t>D4 - Příbram</t>
  </si>
  <si>
    <t>Nehvizdy</t>
  </si>
  <si>
    <t>31.10.</t>
  </si>
  <si>
    <t>25.11.</t>
  </si>
  <si>
    <t>30.11.</t>
  </si>
  <si>
    <t>13.12.</t>
  </si>
  <si>
    <t>19.12.</t>
  </si>
  <si>
    <t xml:space="preserve">D5 - 100 </t>
  </si>
  <si>
    <t>dílna</t>
  </si>
  <si>
    <t>9.11.</t>
  </si>
  <si>
    <t>13.11.</t>
  </si>
  <si>
    <t>do Zbuch</t>
  </si>
  <si>
    <t>15.12.</t>
  </si>
  <si>
    <t>4.1.2023</t>
  </si>
  <si>
    <t>10.1.2023</t>
  </si>
  <si>
    <t>12..1.2023</t>
  </si>
  <si>
    <t>17.1.2023</t>
  </si>
  <si>
    <t>25.1.2023</t>
  </si>
  <si>
    <t>30.1.2023</t>
  </si>
  <si>
    <t>9.2.2023</t>
  </si>
  <si>
    <t>16.2.2023</t>
  </si>
  <si>
    <t>18.2.2023</t>
  </si>
  <si>
    <t>20.2.2023</t>
  </si>
  <si>
    <t>27.10.</t>
  </si>
  <si>
    <t>16.11.</t>
  </si>
  <si>
    <t>14.12.</t>
  </si>
  <si>
    <t>21.21.</t>
  </si>
  <si>
    <t>11.1.2023</t>
  </si>
  <si>
    <t>24.1.2023</t>
  </si>
  <si>
    <t>1.2.2023</t>
  </si>
  <si>
    <t>7.2.2023</t>
  </si>
  <si>
    <t>14.2.2023</t>
  </si>
  <si>
    <t>1.3.2023</t>
  </si>
  <si>
    <t>7.3.2023</t>
  </si>
  <si>
    <t>15.3.2023</t>
  </si>
  <si>
    <t>Šindelař</t>
  </si>
  <si>
    <t>Martin</t>
  </si>
  <si>
    <t>Dvůr</t>
  </si>
  <si>
    <t>22.2.2023</t>
  </si>
  <si>
    <t>Kapr</t>
  </si>
  <si>
    <t>25.2.2023</t>
  </si>
  <si>
    <t>Cisterna</t>
  </si>
  <si>
    <t>Šindelář</t>
  </si>
  <si>
    <t>Malešická</t>
  </si>
  <si>
    <t>23.11.</t>
  </si>
  <si>
    <t>Kadlec</t>
  </si>
  <si>
    <t>9.12.</t>
  </si>
  <si>
    <t>20.12.</t>
  </si>
  <si>
    <t>2.1.2023</t>
  </si>
  <si>
    <t>Malešický Háj</t>
  </si>
  <si>
    <t>12.1.2023</t>
  </si>
  <si>
    <t>Ruslan Čip</t>
  </si>
  <si>
    <t>2.2.2023</t>
  </si>
  <si>
    <t>Poškozené p.z.koncové světlo</t>
  </si>
  <si>
    <t>17.2.2023</t>
  </si>
  <si>
    <t>24.2.2023</t>
  </si>
  <si>
    <t>2.3.2023</t>
  </si>
  <si>
    <t>Mustafa</t>
  </si>
  <si>
    <t>14.3.2023</t>
  </si>
  <si>
    <t>13.3.2023</t>
  </si>
  <si>
    <t>Lapi</t>
  </si>
  <si>
    <t>Prakab</t>
  </si>
  <si>
    <t>3.1.2023</t>
  </si>
  <si>
    <t>lapi</t>
  </si>
  <si>
    <t>20.1.2023</t>
  </si>
  <si>
    <t>13.2.2023</t>
  </si>
  <si>
    <t>26.10.</t>
  </si>
  <si>
    <t>2.11.</t>
  </si>
  <si>
    <t>3.+.2023</t>
  </si>
  <si>
    <t>9.1.,2023</t>
  </si>
  <si>
    <t>15.2.2023</t>
  </si>
  <si>
    <t>21.2.2023</t>
  </si>
  <si>
    <t>28.2.2023</t>
  </si>
  <si>
    <t>6.3.2023</t>
  </si>
  <si>
    <t>10.3.2023</t>
  </si>
  <si>
    <t>Terex TL 65</t>
  </si>
  <si>
    <t>JCB 406</t>
  </si>
  <si>
    <t>Terex TL 80</t>
  </si>
  <si>
    <t>Servis</t>
  </si>
  <si>
    <t>JCB 406 B</t>
  </si>
  <si>
    <t>JCB 436 e</t>
  </si>
  <si>
    <t>JCB 406 T 4</t>
  </si>
  <si>
    <t xml:space="preserve"> ¥ )</t>
  </si>
  <si>
    <t>20-Skuska</t>
  </si>
  <si>
    <t>Skuska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</si>
</sst>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,##0.0"/>
    <numFmt numFmtId="166" formatCode="d/m/yyyy;@"/>
    <numFmt numFmtId="167" formatCode="&quot;(&quot;##0&quot;;&quot;"/>
    <numFmt numFmtId="168" formatCode="##0&quot;&gt;&quot;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b/>
      <sz val="22"/>
      <color indexed="6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1" fillId="0" borderId="0" xfId="1"/>
    <xf numFmtId="0" fontId="1" fillId="0" borderId="1" xfId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2" fontId="1" fillId="0" borderId="0" xfId="1" applyNumberFormat="1"/>
    <xf numFmtId="14" fontId="1" fillId="0" borderId="1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center"/>
    </xf>
    <xf numFmtId="164" fontId="1" fillId="0" borderId="0" xfId="1" applyNumberFormat="1"/>
    <xf numFmtId="4" fontId="3" fillId="0" borderId="1" xfId="1" applyNumberFormat="1" applyFont="1" applyBorder="1" applyAlignment="1">
      <alignment horizontal="center"/>
    </xf>
    <xf numFmtId="4" fontId="3" fillId="0" borderId="0" xfId="1" applyNumberFormat="1" applyFont="1" applyAlignment="1">
      <alignment horizontal="center"/>
    </xf>
    <xf numFmtId="0" fontId="1" fillId="0" borderId="0" xfId="1" applyAlignment="1">
      <alignment horizontal="center"/>
    </xf>
    <xf numFmtId="14" fontId="1" fillId="0" borderId="0" xfId="1" applyNumberFormat="1"/>
    <xf numFmtId="49" fontId="1" fillId="0" borderId="0" xfId="1" applyNumberFormat="1"/>
    <xf numFmtId="166" fontId="1" fillId="0" borderId="0" xfId="1" applyNumberFormat="1"/>
    <xf numFmtId="0" fontId="5" fillId="0" borderId="0" xfId="1" applyFont="1"/>
    <xf numFmtId="0" fontId="1" fillId="0" borderId="0" xfId="1" applyAlignment="1">
      <alignment horizontal="center" vertical="center"/>
    </xf>
    <xf numFmtId="165" fontId="0" fillId="0" borderId="0" xfId="0" applyNumberFormat="1"/>
    <xf numFmtId="167" fontId="0" fillId="5" borderId="8" xfId="0" applyNumberFormat="1" applyFill="1" applyBorder="1" applyProtection="1">
      <protection locked="0"/>
    </xf>
    <xf numFmtId="168" fontId="0" fillId="5" borderId="6" xfId="0" applyNumberFormat="1" applyFill="1" applyBorder="1" applyAlignment="1" applyProtection="1">
      <alignment horizontal="left"/>
      <protection locked="0"/>
    </xf>
    <xf numFmtId="167" fontId="0" fillId="6" borderId="9" xfId="0" applyNumberFormat="1" applyFill="1" applyBorder="1"/>
    <xf numFmtId="168" fontId="0" fillId="6" borderId="10" xfId="0" applyNumberFormat="1" applyFill="1" applyBorder="1" applyAlignment="1" applyProtection="1">
      <alignment horizontal="left"/>
      <protection locked="0"/>
    </xf>
    <xf numFmtId="167" fontId="0" fillId="4" borderId="5" xfId="0" applyNumberFormat="1" applyFill="1" applyBorder="1"/>
    <xf numFmtId="168" fontId="7" fillId="4" borderId="7" xfId="0" applyNumberFormat="1" applyFont="1" applyFill="1" applyBorder="1" applyAlignment="1">
      <alignment horizontal="left"/>
    </xf>
    <xf numFmtId="4" fontId="0" fillId="0" borderId="0" xfId="0" applyNumberFormat="1"/>
    <xf numFmtId="14" fontId="1" fillId="0" borderId="0" xfId="1" applyNumberFormat="1" applyAlignment="1">
      <alignment horizontal="right"/>
    </xf>
    <xf numFmtId="4" fontId="2" fillId="0" borderId="1" xfId="1" applyNumberFormat="1" applyFont="1" applyBorder="1" applyAlignment="1">
      <alignment horizontal="center"/>
    </xf>
    <xf numFmtId="14" fontId="1" fillId="0" borderId="4" xfId="1" applyNumberFormat="1" applyBorder="1" applyAlignment="1">
      <alignment horizontal="right"/>
    </xf>
    <xf numFmtId="4" fontId="3" fillId="0" borderId="4" xfId="1" applyNumberFormat="1" applyFon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1" fillId="0" borderId="4" xfId="1" applyBorder="1" applyAlignment="1">
      <alignment horizontal="center"/>
    </xf>
    <xf numFmtId="2" fontId="1" fillId="0" borderId="4" xfId="1" applyNumberFormat="1" applyBorder="1" applyAlignment="1">
      <alignment horizontal="center"/>
    </xf>
    <xf numFmtId="4" fontId="1" fillId="0" borderId="1" xfId="1" applyNumberFormat="1" applyBorder="1" applyAlignment="1">
      <alignment horizontal="center"/>
    </xf>
    <xf numFmtId="4" fontId="1" fillId="3" borderId="1" xfId="1" applyNumberFormat="1" applyFill="1" applyBorder="1" applyAlignment="1">
      <alignment horizontal="center"/>
    </xf>
    <xf numFmtId="14" fontId="1" fillId="0" borderId="1" xfId="1" applyNumberFormat="1" applyBorder="1" applyAlignment="1" applyProtection="1">
      <alignment horizontal="right"/>
      <protection locked="0"/>
    </xf>
    <xf numFmtId="4" fontId="1" fillId="0" borderId="1" xfId="1" applyNumberFormat="1" applyBorder="1" applyAlignment="1" applyProtection="1">
      <alignment horizontal="center"/>
      <protection locked="0"/>
    </xf>
    <xf numFmtId="14" fontId="2" fillId="0" borderId="1" xfId="1" applyNumberFormat="1" applyFont="1" applyBorder="1" applyAlignment="1" applyProtection="1">
      <alignment horizontal="right"/>
      <protection locked="0"/>
    </xf>
    <xf numFmtId="0" fontId="1" fillId="0" borderId="1" xfId="1" applyBorder="1" applyAlignment="1" applyProtection="1">
      <alignment horizontal="center"/>
      <protection locked="0"/>
    </xf>
    <xf numFmtId="0" fontId="1" fillId="0" borderId="1" xfId="1" applyBorder="1" applyProtection="1">
      <protection locked="0"/>
    </xf>
    <xf numFmtId="14" fontId="1" fillId="0" borderId="1" xfId="1" applyNumberFormat="1" applyBorder="1" applyAlignment="1" applyProtection="1">
      <alignment horizontal="center"/>
      <protection locked="0"/>
    </xf>
    <xf numFmtId="49" fontId="1" fillId="0" borderId="1" xfId="1" applyNumberFormat="1" applyBorder="1" applyAlignment="1" applyProtection="1">
      <alignment horizontal="right"/>
      <protection locked="0"/>
    </xf>
    <xf numFmtId="49" fontId="2" fillId="0" borderId="1" xfId="1" applyNumberFormat="1" applyFont="1" applyBorder="1" applyAlignment="1" applyProtection="1">
      <alignment horizontal="right"/>
      <protection locked="0"/>
    </xf>
    <xf numFmtId="4" fontId="2" fillId="0" borderId="1" xfId="1" applyNumberFormat="1" applyFont="1" applyBorder="1" applyAlignment="1" applyProtection="1">
      <alignment horizontal="center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4" fontId="1" fillId="7" borderId="1" xfId="1" applyNumberFormat="1" applyFill="1" applyBorder="1" applyAlignment="1" applyProtection="1">
      <alignment horizontal="center"/>
      <protection locked="0"/>
    </xf>
    <xf numFmtId="166" fontId="1" fillId="0" borderId="1" xfId="1" applyNumberFormat="1" applyBorder="1" applyAlignment="1" applyProtection="1">
      <alignment horizontal="right"/>
      <protection locked="0"/>
    </xf>
    <xf numFmtId="166" fontId="2" fillId="0" borderId="1" xfId="1" applyNumberFormat="1" applyFont="1" applyBorder="1" applyAlignment="1" applyProtection="1">
      <alignment horizontal="right"/>
      <protection locked="0"/>
    </xf>
    <xf numFmtId="166" fontId="1" fillId="0" borderId="1" xfId="1" applyNumberFormat="1" applyBorder="1" applyAlignment="1" applyProtection="1">
      <alignment horizontal="center"/>
      <protection locked="0"/>
    </xf>
    <xf numFmtId="4" fontId="3" fillId="0" borderId="1" xfId="1" applyNumberFormat="1" applyFont="1" applyBorder="1" applyAlignment="1" applyProtection="1">
      <alignment horizontal="center"/>
      <protection locked="0"/>
    </xf>
    <xf numFmtId="0" fontId="9" fillId="5" borderId="4" xfId="1" applyFont="1" applyFill="1" applyBorder="1" applyAlignment="1">
      <alignment horizontal="center" vertical="center"/>
    </xf>
    <xf numFmtId="2" fontId="9" fillId="5" borderId="4" xfId="1" applyNumberFormat="1" applyFont="1" applyFill="1" applyBorder="1" applyAlignment="1">
      <alignment horizontal="center" vertical="center"/>
    </xf>
    <xf numFmtId="164" fontId="9" fillId="5" borderId="4" xfId="1" applyNumberFormat="1" applyFont="1" applyFill="1" applyBorder="1" applyAlignment="1">
      <alignment horizontal="center" vertical="center"/>
    </xf>
    <xf numFmtId="14" fontId="10" fillId="5" borderId="4" xfId="1" applyNumberFormat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49" fontId="10" fillId="5" borderId="4" xfId="1" applyNumberFormat="1" applyFont="1" applyFill="1" applyBorder="1" applyAlignment="1">
      <alignment horizontal="center" vertical="center"/>
    </xf>
    <xf numFmtId="166" fontId="10" fillId="5" borderId="4" xfId="1" applyNumberFormat="1" applyFont="1" applyFill="1" applyBorder="1" applyAlignment="1">
      <alignment horizontal="center" vertical="center"/>
    </xf>
    <xf numFmtId="4" fontId="10" fillId="5" borderId="4" xfId="1" applyNumberFormat="1" applyFont="1" applyFill="1" applyBorder="1" applyAlignment="1">
      <alignment horizontal="center" vertical="center"/>
    </xf>
    <xf numFmtId="4" fontId="1" fillId="0" borderId="1" xfId="1" applyNumberFormat="1" applyBorder="1" applyProtection="1">
      <protection locked="0"/>
    </xf>
    <xf numFmtId="4" fontId="1" fillId="0" borderId="1" xfId="1" applyNumberFormat="1" applyBorder="1" applyAlignment="1" applyProtection="1">
      <alignment horizontal="center" vertical="center"/>
      <protection locked="0"/>
    </xf>
    <xf numFmtId="0" fontId="4" fillId="0" borderId="0" xfId="0" applyFont="1"/>
    <xf numFmtId="165" fontId="4" fillId="0" borderId="0" xfId="0" applyNumberFormat="1" applyFont="1"/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4" fontId="0" fillId="0" borderId="2" xfId="0" applyNumberFormat="1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4" fontId="0" fillId="0" borderId="3" xfId="0" applyNumberFormat="1" applyBorder="1" applyAlignment="1">
      <alignment horizontal="center"/>
    </xf>
    <xf numFmtId="49" fontId="1" fillId="0" borderId="1" xfId="1" applyNumberFormat="1" applyBorder="1" applyAlignment="1" applyProtection="1">
      <alignment horizontal="right" vertical="center"/>
      <protection locked="0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 applyProtection="1">
      <protection locked="0"/>
    </xf>
    <xf numFmtId="4" fontId="0" fillId="0" borderId="3" xfId="0" applyNumberFormat="1" applyFill="1" applyBorder="1" applyAlignment="1">
      <alignment horizontal="center"/>
    </xf>
  </cellXfs>
  <cellStyles count="2">
    <cellStyle name="Normálna" xfId="0" builtinId="0"/>
    <cellStyle name="Normální 2" xfId="1" xr:uid="{00000000-0005-0000-0000-000001000000}"/>
  </cellStyles>
  <dxfs count="14"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  <dxf>
      <fill>
        <patternFill patternType="solid">
          <bgColor theme="0" tint="-4.9989318521683403E-2"/>
        </patternFill>
      </fill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FF99"/>
      <color rgb="FFFF7C80"/>
      <color rgb="FFF6C876"/>
      <color rgb="FFF3B647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328535-929F-41F2-BC70-B4048D10F6B6}" name="Tabuľka1" displayName="Tabuľka1" ref="A5:G16" totalsRowShown="0" headerRowDxfId="13" dataDxfId="12" tableBorderDxfId="11">
  <autoFilter ref="A5:G16" xr:uid="{93328535-929F-41F2-BC70-B4048D10F6B6}"/>
  <tableColumns count="7">
    <tableColumn id="1" xr3:uid="{791B75FF-79DA-4336-B00F-2681EF0AD315}" name="Inventární č." dataDxfId="10"/>
    <tableColumn id="2" xr3:uid="{FBA8D7A4-ED81-466E-AD2B-7B4981EECB3A}" name="Popis" dataDxfId="9"/>
    <tableColumn id="3" xr3:uid="{5811964D-0798-4116-8516-BA0AB1665E49}" name="Celkem odpracováno Mhd" dataDxfId="8">
      <calculatedColumnFormula array="1">IFERROR(MAX(INDIRECT("'"&amp;A6&amp;"-"&amp;B6&amp;"'!B:B")),"")</calculatedColumnFormula>
    </tableColumn>
    <tableColumn id="4" xr3:uid="{F1866D44-3EE7-4F12-B406-E1C5D7E61526}" name="odpracováno od servisu do servisu" dataDxfId="7">
      <calculatedColumnFormula array="1">IFERROR(SUM(INDIRECT("'"&amp;A6&amp;"-"&amp;B6&amp;"'!C"&amp;MAX(ROW(INDIRECT("'"&amp;A6&amp;"-"&amp;B6&amp;"'!G:G"))*((INDIRECT("'"&amp;A6&amp;"-"&amp;B6&amp;"'!G:G"))="Servis"))+1&amp;":C"&amp;MAX(ROW(INDIRECT("'"&amp;A6&amp;"-"&amp;B6&amp;"'!A:A"))*((INDIRECT("'"&amp;A6&amp;"-"&amp;B6&amp;"'!A:A"))&lt;&gt;""))+1)),"")</calculatedColumnFormula>
    </tableColumn>
    <tableColumn id="5" xr3:uid="{C80E39C3-8BF3-45CF-9CC4-C8BD9E13151C}" name="Zbývá do servisu Mhd" dataDxfId="6">
      <calculatedColumnFormula>IFERROR(F6-C6,"")</calculatedColumnFormula>
    </tableColumn>
    <tableColumn id="6" xr3:uid="{E549C7D5-00FE-482C-B260-8E83BF14B080}" name="Další servis" dataDxfId="5">
      <calculatedColumnFormula>IFERROR(G6+500,"")</calculatedColumnFormula>
    </tableColumn>
    <tableColumn id="7" xr3:uid="{BB5ECEE6-9C12-4C39-B06D-EA79B26ED519}" name="Předchozí servis" dataDxfId="4">
      <calculatedColumnFormula array="1">IFERROR(INDIRECT("'"&amp;A6&amp;"-"&amp;B6&amp;"'!B"&amp;MAX(ROW(INDIRECT("'"&amp;A6&amp;"-"&amp;B6&amp;"'!G:G"))*(INDIRECT("'"&amp;A6&amp;"-"&amp;B6&amp;"'!G:G")="Servis"))),"")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tabColor rgb="FFFF0000"/>
  </sheetPr>
  <dimension ref="A1:I16"/>
  <sheetViews>
    <sheetView showGridLines="0" tabSelected="1" workbookViewId="0"/>
  </sheetViews>
  <sheetFormatPr defaultRowHeight="15" x14ac:dyDescent="0.25"/>
  <cols>
    <col min="1" max="1" width="14.140625" customWidth="1"/>
    <col min="2" max="2" width="16" customWidth="1"/>
    <col min="3" max="3" width="27.140625" style="17" customWidth="1"/>
    <col min="4" max="4" width="34.28515625" bestFit="1" customWidth="1"/>
    <col min="5" max="5" width="22.7109375" bestFit="1" customWidth="1"/>
    <col min="6" max="6" width="13.140625" bestFit="1" customWidth="1"/>
    <col min="7" max="7" width="17.7109375" bestFit="1" customWidth="1"/>
  </cols>
  <sheetData>
    <row r="1" spans="1:9" x14ac:dyDescent="0.25">
      <c r="A1" s="18">
        <v>400</v>
      </c>
      <c r="B1" s="19">
        <v>450</v>
      </c>
      <c r="C1"/>
    </row>
    <row r="2" spans="1:9" x14ac:dyDescent="0.25">
      <c r="A2" s="20">
        <f>B1</f>
        <v>450</v>
      </c>
      <c r="B2" s="21">
        <v>480</v>
      </c>
      <c r="C2"/>
    </row>
    <row r="3" spans="1:9" x14ac:dyDescent="0.25">
      <c r="A3" s="22">
        <f>B2</f>
        <v>480</v>
      </c>
      <c r="B3" s="23" t="s">
        <v>127</v>
      </c>
      <c r="C3"/>
    </row>
    <row r="5" spans="1:9" x14ac:dyDescent="0.25">
      <c r="A5" s="59" t="s">
        <v>0</v>
      </c>
      <c r="B5" s="59" t="s">
        <v>2</v>
      </c>
      <c r="C5" s="60" t="s">
        <v>1</v>
      </c>
      <c r="D5" s="59" t="s">
        <v>43</v>
      </c>
      <c r="E5" s="59" t="s">
        <v>40</v>
      </c>
      <c r="F5" s="59" t="s">
        <v>41</v>
      </c>
      <c r="G5" s="59" t="s">
        <v>42</v>
      </c>
    </row>
    <row r="6" spans="1:9" x14ac:dyDescent="0.25">
      <c r="A6" s="61">
        <v>44</v>
      </c>
      <c r="B6" s="62" t="s">
        <v>120</v>
      </c>
      <c r="C6" s="63">
        <f t="array" aca="1" ref="C6" ca="1">IFERROR(MAX(INDIRECT("'"&amp;A6&amp;"-"&amp;B6&amp;"'!B:B")),"")</f>
        <v>6738.7</v>
      </c>
      <c r="D6" s="63">
        <f t="array" aca="1" ref="D6" ca="1">IFERROR(SUM(INDIRECT("'"&amp;A6&amp;"-"&amp;B6&amp;"'!C"&amp;MAX(ROW(INDIRECT("'"&amp;A6&amp;"-"&amp;B6&amp;"'!G:G"))*((INDIRECT("'"&amp;A6&amp;"-"&amp;B6&amp;"'!G:G"))="Servis"))+1&amp;":C"&amp;MAX(ROW(INDIRECT("'"&amp;A6&amp;"-"&amp;B6&amp;"'!A:A"))*((INDIRECT("'"&amp;A6&amp;"-"&amp;B6&amp;"'!A:A"))&lt;&gt;""))+1)),"")</f>
        <v>338.69999999999982</v>
      </c>
      <c r="E6" s="63">
        <f t="shared" ref="E6:E15" ca="1" si="0">IFERROR(F6-C6,"")</f>
        <v>161.30000000000018</v>
      </c>
      <c r="F6" s="63">
        <f t="shared" ref="F6:F15" ca="1" si="1">IFERROR(G6+500,"")</f>
        <v>6900</v>
      </c>
      <c r="G6" s="63">
        <f t="array" aca="1" ref="G6" ca="1">IFERROR(INDIRECT("'"&amp;A6&amp;"-"&amp;B6&amp;"'!B"&amp;MAX(ROW(INDIRECT("'"&amp;A6&amp;"-"&amp;B6&amp;"'!G:G"))*(INDIRECT("'"&amp;A6&amp;"-"&amp;B6&amp;"'!G:G")="Servis"))),"")</f>
        <v>6400</v>
      </c>
      <c r="I6" s="24"/>
    </row>
    <row r="7" spans="1:9" x14ac:dyDescent="0.25">
      <c r="A7" s="61">
        <v>45</v>
      </c>
      <c r="B7" s="62" t="s">
        <v>39</v>
      </c>
      <c r="C7" s="63">
        <f t="array" aca="1" ref="C7" ca="1">IFERROR(MAX(INDIRECT("'"&amp;A7&amp;"-"&amp;B7&amp;"'!B:B")),"")</f>
        <v>7634.9000000000005</v>
      </c>
      <c r="D7" s="63">
        <f t="array" aca="1" ref="D7" ca="1">IFERROR(SUM(INDIRECT("'"&amp;A7&amp;"-"&amp;B7&amp;"'!C"&amp;MAX(ROW(INDIRECT("'"&amp;A7&amp;"-"&amp;B7&amp;"'!G:G"))*((INDIRECT("'"&amp;A7&amp;"-"&amp;B7&amp;"'!G:G"))="Servis"))+1&amp;":C"&amp;MAX(ROW(INDIRECT("'"&amp;A7&amp;"-"&amp;B7&amp;"'!A:A"))*((INDIRECT("'"&amp;A7&amp;"-"&amp;B7&amp;"'!A:A"))&lt;&gt;""))+1)),"")</f>
        <v>0</v>
      </c>
      <c r="E7" s="63">
        <f t="shared" ca="1" si="0"/>
        <v>500</v>
      </c>
      <c r="F7" s="63">
        <f t="shared" ca="1" si="1"/>
        <v>8134.9000000000005</v>
      </c>
      <c r="G7" s="63">
        <f t="array" aca="1" ref="G7" ca="1">IFERROR(INDIRECT("'"&amp;A7&amp;"-"&amp;B7&amp;"'!B"&amp;MAX(ROW(INDIRECT("'"&amp;A7&amp;"-"&amp;B7&amp;"'!G:G"))*(INDIRECT("'"&amp;A7&amp;"-"&amp;B7&amp;"'!G:G")="Servis"))),"")</f>
        <v>7634.9000000000005</v>
      </c>
      <c r="I7" s="24"/>
    </row>
    <row r="8" spans="1:9" x14ac:dyDescent="0.25">
      <c r="A8" s="61">
        <v>68</v>
      </c>
      <c r="B8" s="62" t="s">
        <v>124</v>
      </c>
      <c r="C8" s="63">
        <f t="array" aca="1" ref="C8" ca="1">IFERROR(MAX(INDIRECT("'"&amp;A8&amp;"-"&amp;B8&amp;"'!B:B")),"")</f>
        <v>6487.8</v>
      </c>
      <c r="D8" s="63">
        <f t="array" aca="1" ref="D8" ca="1">IFERROR(SUM(INDIRECT("'"&amp;A8&amp;"-"&amp;B8&amp;"'!C"&amp;MAX(ROW(INDIRECT("'"&amp;A8&amp;"-"&amp;B8&amp;"'!G:G"))*((INDIRECT("'"&amp;A8&amp;"-"&amp;B8&amp;"'!G:G"))="Servis"))+1&amp;":C"&amp;MAX(ROW(INDIRECT("'"&amp;A8&amp;"-"&amp;B8&amp;"'!A:A"))*((INDIRECT("'"&amp;A8&amp;"-"&amp;B8&amp;"'!A:A"))&lt;&gt;""))+1)),"")</f>
        <v>484.80000000000018</v>
      </c>
      <c r="E8" s="63">
        <f t="shared" ca="1" si="0"/>
        <v>15.199999999999818</v>
      </c>
      <c r="F8" s="63">
        <f t="shared" ca="1" si="1"/>
        <v>6503</v>
      </c>
      <c r="G8" s="63">
        <f t="array" aca="1" ref="G8" ca="1">IFERROR(INDIRECT("'"&amp;A8&amp;"-"&amp;B8&amp;"'!B"&amp;MAX(ROW(INDIRECT("'"&amp;A8&amp;"-"&amp;B8&amp;"'!G:G"))*(INDIRECT("'"&amp;A8&amp;"-"&amp;B8&amp;"'!G:G")="Servis"))),"")</f>
        <v>6003</v>
      </c>
      <c r="I8" s="24"/>
    </row>
    <row r="9" spans="1:9" x14ac:dyDescent="0.25">
      <c r="A9" s="61">
        <v>69</v>
      </c>
      <c r="B9" s="62" t="s">
        <v>124</v>
      </c>
      <c r="C9" s="63">
        <f t="array" aca="1" ref="C9" ca="1">IFERROR(MAX(INDIRECT("'"&amp;A9&amp;"-"&amp;B9&amp;"'!B:B")),"")</f>
        <v>5247.2</v>
      </c>
      <c r="D9" s="63">
        <f t="array" aca="1" ref="D9" ca="1">IFERROR(SUM(INDIRECT("'"&amp;A9&amp;"-"&amp;B9&amp;"'!C"&amp;MAX(ROW(INDIRECT("'"&amp;A9&amp;"-"&amp;B9&amp;"'!G:G"))*((INDIRECT("'"&amp;A9&amp;"-"&amp;B9&amp;"'!G:G"))="Servis"))+1&amp;":C"&amp;MAX(ROW(INDIRECT("'"&amp;A9&amp;"-"&amp;B9&amp;"'!A:A"))*((INDIRECT("'"&amp;A9&amp;"-"&amp;B9&amp;"'!A:A"))&lt;&gt;""))+1)),"")</f>
        <v>40.199999999999818</v>
      </c>
      <c r="E9" s="63">
        <f t="shared" ca="1" si="0"/>
        <v>459.80000000000018</v>
      </c>
      <c r="F9" s="63">
        <f t="shared" ca="1" si="1"/>
        <v>5707</v>
      </c>
      <c r="G9" s="63">
        <f t="array" aca="1" ref="G9" ca="1">IFERROR(INDIRECT("'"&amp;A9&amp;"-"&amp;B9&amp;"'!B"&amp;MAX(ROW(INDIRECT("'"&amp;A9&amp;"-"&amp;B9&amp;"'!G:G"))*(INDIRECT("'"&amp;A9&amp;"-"&amp;B9&amp;"'!G:G")="Servis"))),"")</f>
        <v>5207</v>
      </c>
      <c r="I9" s="24"/>
    </row>
    <row r="10" spans="1:9" x14ac:dyDescent="0.25">
      <c r="A10" s="61">
        <v>74</v>
      </c>
      <c r="B10" s="62" t="s">
        <v>121</v>
      </c>
      <c r="C10" s="63">
        <f t="array" aca="1" ref="C10" ca="1">IFERROR(MAX(INDIRECT("'"&amp;A10&amp;"-"&amp;B10&amp;"'!B:B")),"")</f>
        <v>5450.1</v>
      </c>
      <c r="D10" s="63">
        <f t="array" aca="1" ref="D10" ca="1">IFERROR(SUM(INDIRECT("'"&amp;A10&amp;"-"&amp;B10&amp;"'!C"&amp;MAX(ROW(INDIRECT("'"&amp;A10&amp;"-"&amp;B10&amp;"'!G:G"))*((INDIRECT("'"&amp;A10&amp;"-"&amp;B10&amp;"'!G:G"))="Servis"))+1&amp;":C"&amp;MAX(ROW(INDIRECT("'"&amp;A10&amp;"-"&amp;B10&amp;"'!A:A"))*((INDIRECT("'"&amp;A10&amp;"-"&amp;B10&amp;"'!A:A"))&lt;&gt;""))+1)),"")</f>
        <v>643.10000000000036</v>
      </c>
      <c r="E10" s="63">
        <f t="shared" ca="1" si="0"/>
        <v>-143.10000000000036</v>
      </c>
      <c r="F10" s="63">
        <f t="shared" ca="1" si="1"/>
        <v>5307</v>
      </c>
      <c r="G10" s="63">
        <f t="array" aca="1" ref="G10" ca="1">IFERROR(INDIRECT("'"&amp;A10&amp;"-"&amp;B10&amp;"'!B"&amp;MAX(ROW(INDIRECT("'"&amp;A10&amp;"-"&amp;B10&amp;"'!G:G"))*(INDIRECT("'"&amp;A10&amp;"-"&amp;B10&amp;"'!G:G")="Servis"))),"")</f>
        <v>4807</v>
      </c>
      <c r="I10" s="24"/>
    </row>
    <row r="11" spans="1:9" x14ac:dyDescent="0.25">
      <c r="A11" s="61">
        <v>75</v>
      </c>
      <c r="B11" s="62" t="s">
        <v>125</v>
      </c>
      <c r="C11" s="63">
        <f t="array" aca="1" ref="C11" ca="1">IFERROR(MAX(INDIRECT("'"&amp;A11&amp;"-"&amp;B11&amp;"'!B:B")),"")</f>
        <v>4513</v>
      </c>
      <c r="D11" s="63">
        <f t="array" aca="1" ref="D11" ca="1">IFERROR(SUM(INDIRECT("'"&amp;A11&amp;"-"&amp;B11&amp;"'!C"&amp;MAX(ROW(INDIRECT("'"&amp;A11&amp;"-"&amp;B11&amp;"'!G:G"))*((INDIRECT("'"&amp;A11&amp;"-"&amp;B11&amp;"'!G:G"))="Servis"))+1&amp;":C"&amp;MAX(ROW(INDIRECT("'"&amp;A11&amp;"-"&amp;B11&amp;"'!A:A"))*((INDIRECT("'"&amp;A11&amp;"-"&amp;B11&amp;"'!A:A"))&lt;&gt;""))+1)),"")</f>
        <v>206</v>
      </c>
      <c r="E11" s="63">
        <f t="shared" ca="1" si="0"/>
        <v>294</v>
      </c>
      <c r="F11" s="63">
        <f t="shared" ca="1" si="1"/>
        <v>4807</v>
      </c>
      <c r="G11" s="63">
        <f t="array" aca="1" ref="G11" ca="1">IFERROR(INDIRECT("'"&amp;A11&amp;"-"&amp;B11&amp;"'!B"&amp;MAX(ROW(INDIRECT("'"&amp;A11&amp;"-"&amp;B11&amp;"'!G:G"))*(INDIRECT("'"&amp;A11&amp;"-"&amp;B11&amp;"'!G:G")="Servis"))),"")</f>
        <v>4307</v>
      </c>
      <c r="I11" s="24"/>
    </row>
    <row r="12" spans="1:9" x14ac:dyDescent="0.25">
      <c r="A12" s="61">
        <v>87</v>
      </c>
      <c r="B12" s="62" t="s">
        <v>122</v>
      </c>
      <c r="C12" s="63">
        <f t="array" aca="1" ref="C12" ca="1">IFERROR(MAX(INDIRECT("'"&amp;A12&amp;"-"&amp;B12&amp;"'!B:B")),"")</f>
        <v>4850.6000000000004</v>
      </c>
      <c r="D12" s="63">
        <f t="array" aca="1" ref="D12" ca="1">IFERROR(SUM(INDIRECT("'"&amp;A12&amp;"-"&amp;B12&amp;"'!C"&amp;MAX(ROW(INDIRECT("'"&amp;A12&amp;"-"&amp;B12&amp;"'!G:G"))*((INDIRECT("'"&amp;A12&amp;"-"&amp;B12&amp;"'!G:G"))="Servis"))+1&amp;":C"&amp;MAX(ROW(INDIRECT("'"&amp;A12&amp;"-"&amp;B12&amp;"'!A:A"))*((INDIRECT("'"&amp;A12&amp;"-"&amp;B12&amp;"'!A:A"))&lt;&gt;""))+1)),"")</f>
        <v>245.60000000000036</v>
      </c>
      <c r="E12" s="63">
        <f t="shared" ca="1" si="0"/>
        <v>254.39999999999964</v>
      </c>
      <c r="F12" s="63">
        <f t="shared" ca="1" si="1"/>
        <v>5105</v>
      </c>
      <c r="G12" s="63">
        <f t="array" aca="1" ref="G12" ca="1">IFERROR(INDIRECT("'"&amp;A12&amp;"-"&amp;B12&amp;"'!B"&amp;MAX(ROW(INDIRECT("'"&amp;A12&amp;"-"&amp;B12&amp;"'!G:G"))*(INDIRECT("'"&amp;A12&amp;"-"&amp;B12&amp;"'!G:G")="Servis"))),"")</f>
        <v>4605</v>
      </c>
      <c r="I12" s="24"/>
    </row>
    <row r="13" spans="1:9" x14ac:dyDescent="0.25">
      <c r="A13" s="61">
        <v>88</v>
      </c>
      <c r="B13" s="62" t="s">
        <v>122</v>
      </c>
      <c r="C13" s="63">
        <f t="array" aca="1" ref="C13" ca="1">IFERROR(MAX(INDIRECT("'"&amp;A13&amp;"-"&amp;B13&amp;"'!B:B")),"")</f>
        <v>5212.5</v>
      </c>
      <c r="D13" s="63">
        <f t="array" aca="1" ref="D13" ca="1">IFERROR(SUM(INDIRECT("'"&amp;A13&amp;"-"&amp;B13&amp;"'!C"&amp;MAX(ROW(INDIRECT("'"&amp;A13&amp;"-"&amp;B13&amp;"'!G:G"))*((INDIRECT("'"&amp;A13&amp;"-"&amp;B13&amp;"'!G:G"))="Servis"))+1&amp;":C"&amp;MAX(ROW(INDIRECT("'"&amp;A13&amp;"-"&amp;B13&amp;"'!A:A"))*((INDIRECT("'"&amp;A13&amp;"-"&amp;B13&amp;"'!A:A"))&lt;&gt;""))+1)),"")</f>
        <v>341.30000000000018</v>
      </c>
      <c r="E13" s="63">
        <f t="shared" ca="1" si="0"/>
        <v>158.69999999999982</v>
      </c>
      <c r="F13" s="63">
        <f t="shared" ca="1" si="1"/>
        <v>5371.2</v>
      </c>
      <c r="G13" s="63">
        <f t="array" aca="1" ref="G13" ca="1">IFERROR(INDIRECT("'"&amp;A13&amp;"-"&amp;B13&amp;"'!B"&amp;MAX(ROW(INDIRECT("'"&amp;A13&amp;"-"&amp;B13&amp;"'!G:G"))*(INDIRECT("'"&amp;A13&amp;"-"&amp;B13&amp;"'!G:G")="Servis"))),"")</f>
        <v>4871.2</v>
      </c>
      <c r="I13" s="24"/>
    </row>
    <row r="14" spans="1:9" x14ac:dyDescent="0.25">
      <c r="A14" s="61">
        <v>100</v>
      </c>
      <c r="B14" s="62" t="s">
        <v>126</v>
      </c>
      <c r="C14" s="63">
        <f t="array" aca="1" ref="C14" ca="1">IFERROR(MAX(INDIRECT("'"&amp;A14&amp;"-"&amp;B14&amp;"'!B:B")),"")</f>
        <v>3811.9</v>
      </c>
      <c r="D14" s="63">
        <f t="array" aca="1" ref="D14" ca="1">IFERROR(SUM(INDIRECT("'"&amp;A14&amp;"-"&amp;B14&amp;"'!C"&amp;MAX(ROW(INDIRECT("'"&amp;A14&amp;"-"&amp;B14&amp;"'!G:G"))*((INDIRECT("'"&amp;A14&amp;"-"&amp;B14&amp;"'!G:G"))="Servis"))+1&amp;":C"&amp;MAX(ROW(INDIRECT("'"&amp;A14&amp;"-"&amp;B14&amp;"'!A:A"))*((INDIRECT("'"&amp;A14&amp;"-"&amp;B14&amp;"'!A:A"))&lt;&gt;""))+1)),"")</f>
        <v>677.90000000000009</v>
      </c>
      <c r="E14" s="63">
        <f t="shared" ca="1" si="0"/>
        <v>-177.90000000000009</v>
      </c>
      <c r="F14" s="63">
        <f t="shared" ca="1" si="1"/>
        <v>3634</v>
      </c>
      <c r="G14" s="63">
        <f t="array" aca="1" ref="G14" ca="1">IFERROR(INDIRECT("'"&amp;A14&amp;"-"&amp;B14&amp;"'!B"&amp;MAX(ROW(INDIRECT("'"&amp;A14&amp;"-"&amp;B14&amp;"'!G:G"))*(INDIRECT("'"&amp;A14&amp;"-"&amp;B14&amp;"'!G:G")="Servis"))),"")</f>
        <v>3134</v>
      </c>
      <c r="I14" s="24"/>
    </row>
    <row r="15" spans="1:9" x14ac:dyDescent="0.25">
      <c r="A15" s="64">
        <v>105</v>
      </c>
      <c r="B15" s="65" t="s">
        <v>122</v>
      </c>
      <c r="C15" s="66">
        <f t="array" aca="1" ref="C15" ca="1">IFERROR(MAX(INDIRECT("'"&amp;A15&amp;"-"&amp;B15&amp;"'!B:B")),"")</f>
        <v>3827.7</v>
      </c>
      <c r="D15" s="66">
        <f t="array" aca="1" ref="D15" ca="1">IFERROR(SUM(INDIRECT("'"&amp;A15&amp;"-"&amp;B15&amp;"'!C"&amp;MAX(ROW(INDIRECT("'"&amp;A15&amp;"-"&amp;B15&amp;"'!G:G"))*((INDIRECT("'"&amp;A15&amp;"-"&amp;B15&amp;"'!G:G"))="Servis"))+1&amp;":C"&amp;MAX(ROW(INDIRECT("'"&amp;A15&amp;"-"&amp;B15&amp;"'!A:A"))*((INDIRECT("'"&amp;A15&amp;"-"&amp;B15&amp;"'!A:A"))&lt;&gt;""))+1)),"")</f>
        <v>228.19999999999982</v>
      </c>
      <c r="E15" s="66">
        <f t="shared" ca="1" si="0"/>
        <v>271.80000000000018</v>
      </c>
      <c r="F15" s="66">
        <f t="shared" ca="1" si="1"/>
        <v>4099.5</v>
      </c>
      <c r="G15" s="66">
        <f t="array" aca="1" ref="G15" ca="1">IFERROR(INDIRECT("'"&amp;A15&amp;"-"&amp;B15&amp;"'!B"&amp;MAX(ROW(INDIRECT("'"&amp;A15&amp;"-"&amp;B15&amp;"'!G:G"))*(INDIRECT("'"&amp;A15&amp;"-"&amp;B15&amp;"'!G:G")="Servis"))),"")</f>
        <v>3599.5</v>
      </c>
      <c r="I15" s="24"/>
    </row>
    <row r="16" spans="1:9" x14ac:dyDescent="0.25">
      <c r="A16" s="71">
        <v>20</v>
      </c>
      <c r="B16" s="72" t="s">
        <v>129</v>
      </c>
      <c r="C16" s="73">
        <f t="array" aca="1" ref="C16" ca="1">IFERROR(MAX(INDIRECT("'"&amp;A16&amp;"-"&amp;B16&amp;"'!B:B")),"")</f>
        <v>3811.9</v>
      </c>
      <c r="D16" s="73">
        <f t="array" aca="1" ref="D16" ca="1">IFERROR(SUM(INDIRECT("'"&amp;A16&amp;"-"&amp;B16&amp;"'!C"&amp;MAX(ROW(INDIRECT("'"&amp;A16&amp;"-"&amp;B16&amp;"'!G:G"))*((INDIRECT("'"&amp;A16&amp;"-"&amp;B16&amp;"'!G:G"))="Servis"))+1&amp;":C"&amp;MAX(ROW(INDIRECT("'"&amp;A16&amp;"-"&amp;B16&amp;"'!A:A"))*((INDIRECT("'"&amp;A16&amp;"-"&amp;B16&amp;"'!A:A"))&lt;&gt;""))+1)),"")</f>
        <v>44.940000000000055</v>
      </c>
      <c r="E16" s="73">
        <f ca="1">IFERROR(F16-C16,"")</f>
        <v>455.05999999999995</v>
      </c>
      <c r="F16" s="73">
        <f ca="1">IFERROR(G16+500,"")</f>
        <v>4266.96</v>
      </c>
      <c r="G16" s="73">
        <f t="array" aca="1" ref="G16" ca="1">IFERROR(INDIRECT("'"&amp;A16&amp;"-"&amp;B16&amp;"'!B"&amp;MAX(ROW(INDIRECT("'"&amp;A16&amp;"-"&amp;B16&amp;"'!G:G"))*(INDIRECT("'"&amp;A16&amp;"-"&amp;B16&amp;"'!G:G")="Servis"))),"")</f>
        <v>3766.96</v>
      </c>
    </row>
  </sheetData>
  <sheetProtection sheet="1" objects="1" scenarios="1"/>
  <phoneticPr fontId="6" type="noConversion"/>
  <conditionalFormatting sqref="C6:E16">
    <cfRule type="expression" dxfId="3" priority="1">
      <formula>$D6=""</formula>
    </cfRule>
    <cfRule type="expression" dxfId="2" priority="2">
      <formula>$D6&gt;$A$3</formula>
    </cfRule>
    <cfRule type="expression" dxfId="1" priority="3">
      <formula>AND($D6&gt;$A$2,$D6&lt;=$B$2)</formula>
    </cfRule>
    <cfRule type="expression" dxfId="0" priority="4">
      <formula>AND($D6&gt;$A$1,$D6&lt;=$B$1)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38F8-0CB7-4848-B17D-999FF2D8CD50}">
  <sheetPr codeName="Hárok3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25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Souhrn!A6&amp;"-"&amp;Souhrn!B6</f>
        <v>44-Terex TL 65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2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34"/>
      <c r="B3" s="35">
        <v>6400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34" t="s">
        <v>47</v>
      </c>
      <c r="B4" s="35">
        <v>6421</v>
      </c>
      <c r="C4" s="32">
        <f>IF(B4="","",B4-B3)</f>
        <v>21</v>
      </c>
      <c r="D4" s="35">
        <v>42.6</v>
      </c>
      <c r="E4" s="32">
        <f>IF(OR(C4="",C4=0,D4=""),"",D4/C4)</f>
        <v>2.0285714285714285</v>
      </c>
      <c r="F4" s="37"/>
      <c r="G4" s="37"/>
      <c r="H4" s="37"/>
    </row>
    <row r="5" spans="1:8" ht="15.75" customHeight="1" x14ac:dyDescent="0.25">
      <c r="A5" s="36" t="s">
        <v>48</v>
      </c>
      <c r="B5" s="35">
        <v>6449</v>
      </c>
      <c r="C5" s="32">
        <f t="shared" ref="C5:C50" si="0">IF(B5="","",B5-B4)</f>
        <v>28</v>
      </c>
      <c r="D5" s="35">
        <v>35.1</v>
      </c>
      <c r="E5" s="32">
        <f t="shared" ref="E5:E50" si="1">IF(OR(C5="",C5=0,D5=""),"",D5/C5)</f>
        <v>1.2535714285714286</v>
      </c>
      <c r="F5" s="37"/>
      <c r="G5" s="37"/>
      <c r="H5" s="37"/>
    </row>
    <row r="6" spans="1:8" ht="15.75" customHeight="1" x14ac:dyDescent="0.25">
      <c r="A6" s="36" t="s">
        <v>49</v>
      </c>
      <c r="B6" s="35">
        <v>6480.2</v>
      </c>
      <c r="C6" s="32">
        <f t="shared" si="0"/>
        <v>31.199999999999818</v>
      </c>
      <c r="D6" s="35">
        <v>47.8</v>
      </c>
      <c r="E6" s="32">
        <f t="shared" si="1"/>
        <v>1.5320512820512908</v>
      </c>
      <c r="F6" s="37"/>
      <c r="G6" s="37"/>
      <c r="H6" s="37"/>
    </row>
    <row r="7" spans="1:8" ht="15.75" customHeight="1" x14ac:dyDescent="0.25">
      <c r="A7" s="36" t="s">
        <v>26</v>
      </c>
      <c r="B7" s="35">
        <v>6494.2</v>
      </c>
      <c r="C7" s="32">
        <f t="shared" si="0"/>
        <v>14</v>
      </c>
      <c r="D7" s="35">
        <v>37.299999999999997</v>
      </c>
      <c r="E7" s="32">
        <f t="shared" si="1"/>
        <v>2.6642857142857141</v>
      </c>
      <c r="F7" s="37"/>
      <c r="G7" s="37"/>
      <c r="H7" s="37"/>
    </row>
    <row r="8" spans="1:8" ht="15.75" customHeight="1" x14ac:dyDescent="0.25">
      <c r="A8" s="36" t="s">
        <v>28</v>
      </c>
      <c r="B8" s="35">
        <v>6526.2</v>
      </c>
      <c r="C8" s="32">
        <f t="shared" si="0"/>
        <v>32</v>
      </c>
      <c r="D8" s="35">
        <v>44.3</v>
      </c>
      <c r="E8" s="32">
        <f t="shared" si="1"/>
        <v>1.3843749999999999</v>
      </c>
      <c r="F8" s="37"/>
      <c r="G8" s="37"/>
      <c r="H8" s="37"/>
    </row>
    <row r="9" spans="1:8" ht="15.75" customHeight="1" x14ac:dyDescent="0.25">
      <c r="A9" s="36" t="s">
        <v>50</v>
      </c>
      <c r="B9" s="35">
        <v>6551.3</v>
      </c>
      <c r="C9" s="32">
        <f t="shared" si="0"/>
        <v>25.100000000000364</v>
      </c>
      <c r="D9" s="35">
        <v>62.9</v>
      </c>
      <c r="E9" s="32">
        <f t="shared" si="1"/>
        <v>2.5059760956174935</v>
      </c>
      <c r="F9" s="37"/>
      <c r="G9" s="37"/>
      <c r="H9" s="37"/>
    </row>
    <row r="10" spans="1:8" ht="15.75" customHeight="1" x14ac:dyDescent="0.25">
      <c r="A10" s="36" t="s">
        <v>51</v>
      </c>
      <c r="B10" s="35">
        <v>6589.8</v>
      </c>
      <c r="C10" s="32">
        <f t="shared" si="0"/>
        <v>38.5</v>
      </c>
      <c r="D10" s="35">
        <v>33.5</v>
      </c>
      <c r="E10" s="32">
        <f t="shared" si="1"/>
        <v>0.87012987012987009</v>
      </c>
      <c r="F10" s="37"/>
      <c r="G10" s="37"/>
      <c r="H10" s="37"/>
    </row>
    <row r="11" spans="1:8" ht="15.75" customHeight="1" x14ac:dyDescent="0.25">
      <c r="A11" s="36">
        <v>44949</v>
      </c>
      <c r="B11" s="35">
        <v>6662.7</v>
      </c>
      <c r="C11" s="32">
        <f t="shared" si="0"/>
        <v>72.899999999999636</v>
      </c>
      <c r="D11" s="35">
        <v>49.6</v>
      </c>
      <c r="E11" s="32">
        <f t="shared" si="1"/>
        <v>0.68038408779149862</v>
      </c>
      <c r="F11" s="37"/>
      <c r="G11" s="37"/>
      <c r="H11" s="37"/>
    </row>
    <row r="12" spans="1:8" ht="15.75" customHeight="1" x14ac:dyDescent="0.25">
      <c r="A12" s="36">
        <v>44977</v>
      </c>
      <c r="B12" s="35">
        <v>6709</v>
      </c>
      <c r="C12" s="32">
        <f t="shared" si="0"/>
        <v>46.300000000000182</v>
      </c>
      <c r="D12" s="35">
        <v>67</v>
      </c>
      <c r="E12" s="32">
        <f t="shared" si="1"/>
        <v>1.4470842332613334</v>
      </c>
      <c r="F12" s="37"/>
      <c r="G12" s="37" t="s">
        <v>38</v>
      </c>
      <c r="H12" s="39">
        <v>44977</v>
      </c>
    </row>
    <row r="13" spans="1:8" ht="15.75" customHeight="1" x14ac:dyDescent="0.25">
      <c r="A13" s="34">
        <v>44991</v>
      </c>
      <c r="B13" s="35">
        <v>6730.3</v>
      </c>
      <c r="C13" s="32">
        <f t="shared" si="0"/>
        <v>21.300000000000182</v>
      </c>
      <c r="D13" s="35">
        <v>41.9</v>
      </c>
      <c r="E13" s="32">
        <f t="shared" si="1"/>
        <v>1.9671361502347249</v>
      </c>
      <c r="F13" s="37"/>
      <c r="G13" s="37"/>
      <c r="H13" s="37"/>
    </row>
    <row r="14" spans="1:8" ht="15.75" customHeight="1" x14ac:dyDescent="0.25">
      <c r="A14" s="34">
        <v>45005</v>
      </c>
      <c r="B14" s="35">
        <v>6738.7</v>
      </c>
      <c r="C14" s="32">
        <f t="shared" si="0"/>
        <v>8.3999999999996362</v>
      </c>
      <c r="D14" s="35">
        <v>21.8</v>
      </c>
      <c r="E14" s="32">
        <f t="shared" si="1"/>
        <v>2.5952380952382077</v>
      </c>
      <c r="F14" s="37" t="s">
        <v>52</v>
      </c>
      <c r="G14" s="37"/>
      <c r="H14" s="37"/>
    </row>
    <row r="15" spans="1:8" ht="15.75" customHeight="1" x14ac:dyDescent="0.25">
      <c r="A15" s="34"/>
      <c r="B15" s="35"/>
      <c r="C15" s="32" t="str">
        <f t="shared" si="0"/>
        <v/>
      </c>
      <c r="D15" s="35"/>
      <c r="E15" s="32" t="str">
        <f t="shared" si="1"/>
        <v/>
      </c>
      <c r="F15" s="37"/>
      <c r="G15" s="37"/>
      <c r="H15" s="37"/>
    </row>
    <row r="16" spans="1:8" ht="15.75" customHeight="1" x14ac:dyDescent="0.25">
      <c r="A16" s="34"/>
      <c r="B16" s="35"/>
      <c r="C16" s="32" t="str">
        <f t="shared" si="0"/>
        <v/>
      </c>
      <c r="D16" s="35"/>
      <c r="E16" s="32" t="str">
        <f t="shared" si="1"/>
        <v/>
      </c>
      <c r="F16" s="37"/>
      <c r="G16" s="37"/>
      <c r="H16" s="37"/>
    </row>
    <row r="17" spans="1:8" ht="15.75" customHeight="1" x14ac:dyDescent="0.25">
      <c r="A17" s="34"/>
      <c r="B17" s="35"/>
      <c r="C17" s="32" t="str">
        <f t="shared" si="0"/>
        <v/>
      </c>
      <c r="D17" s="35"/>
      <c r="E17" s="32" t="str">
        <f t="shared" si="1"/>
        <v/>
      </c>
      <c r="F17" s="37"/>
      <c r="G17" s="37"/>
      <c r="H17" s="37"/>
    </row>
    <row r="18" spans="1:8" ht="15.75" customHeight="1" x14ac:dyDescent="0.25">
      <c r="A18" s="34"/>
      <c r="B18" s="35"/>
      <c r="C18" s="32" t="str">
        <f t="shared" si="0"/>
        <v/>
      </c>
      <c r="D18" s="35"/>
      <c r="E18" s="32" t="str">
        <f t="shared" si="1"/>
        <v/>
      </c>
      <c r="F18" s="37"/>
      <c r="G18" s="37"/>
      <c r="H18" s="37"/>
    </row>
    <row r="19" spans="1:8" ht="15.75" customHeight="1" x14ac:dyDescent="0.25">
      <c r="A19" s="34"/>
      <c r="B19" s="35"/>
      <c r="C19" s="32" t="str">
        <f t="shared" si="0"/>
        <v/>
      </c>
      <c r="D19" s="35"/>
      <c r="E19" s="32" t="str">
        <f t="shared" si="1"/>
        <v/>
      </c>
      <c r="F19" s="37"/>
      <c r="G19" s="37"/>
      <c r="H19" s="37"/>
    </row>
    <row r="20" spans="1:8" ht="15.75" customHeight="1" x14ac:dyDescent="0.25">
      <c r="A20" s="34"/>
      <c r="B20" s="35"/>
      <c r="C20" s="32" t="str">
        <f t="shared" si="0"/>
        <v/>
      </c>
      <c r="D20" s="35"/>
      <c r="E20" s="32" t="str">
        <f t="shared" si="1"/>
        <v/>
      </c>
      <c r="F20" s="37"/>
      <c r="G20" s="37"/>
      <c r="H20" s="37"/>
    </row>
    <row r="21" spans="1:8" ht="15.75" customHeight="1" x14ac:dyDescent="0.25">
      <c r="A21" s="34"/>
      <c r="B21" s="35"/>
      <c r="C21" s="32" t="str">
        <f t="shared" si="0"/>
        <v/>
      </c>
      <c r="D21" s="35"/>
      <c r="E21" s="32" t="str">
        <f t="shared" si="1"/>
        <v/>
      </c>
      <c r="F21" s="37"/>
      <c r="G21" s="37"/>
      <c r="H21" s="37"/>
    </row>
    <row r="22" spans="1:8" ht="15.75" customHeight="1" x14ac:dyDescent="0.25">
      <c r="A22" s="34"/>
      <c r="B22" s="35"/>
      <c r="C22" s="32" t="str">
        <f t="shared" si="0"/>
        <v/>
      </c>
      <c r="D22" s="35"/>
      <c r="E22" s="32" t="str">
        <f t="shared" si="1"/>
        <v/>
      </c>
      <c r="F22" s="37"/>
      <c r="G22" s="37"/>
      <c r="H22" s="37"/>
    </row>
    <row r="23" spans="1:8" ht="15.75" customHeight="1" x14ac:dyDescent="0.25">
      <c r="A23" s="34"/>
      <c r="B23" s="35"/>
      <c r="C23" s="32" t="str">
        <f t="shared" si="0"/>
        <v/>
      </c>
      <c r="D23" s="35"/>
      <c r="E23" s="32" t="str">
        <f t="shared" si="1"/>
        <v/>
      </c>
      <c r="F23" s="37"/>
      <c r="G23" s="37"/>
      <c r="H23" s="37"/>
    </row>
    <row r="24" spans="1:8" ht="15.75" customHeight="1" x14ac:dyDescent="0.25">
      <c r="A24" s="34"/>
      <c r="B24" s="35"/>
      <c r="C24" s="32" t="str">
        <f t="shared" si="0"/>
        <v/>
      </c>
      <c r="D24" s="57"/>
      <c r="E24" s="32" t="str">
        <f t="shared" si="1"/>
        <v/>
      </c>
      <c r="F24" s="38"/>
      <c r="G24" s="38"/>
      <c r="H24" s="38"/>
    </row>
    <row r="25" spans="1:8" ht="15.75" customHeight="1" x14ac:dyDescent="0.25">
      <c r="A25" s="34"/>
      <c r="B25" s="35"/>
      <c r="C25" s="32" t="str">
        <f t="shared" si="0"/>
        <v/>
      </c>
      <c r="D25" s="57"/>
      <c r="E25" s="32" t="str">
        <f t="shared" si="1"/>
        <v/>
      </c>
      <c r="F25" s="38"/>
      <c r="G25" s="38"/>
      <c r="H25" s="38"/>
    </row>
    <row r="26" spans="1:8" ht="15.75" customHeight="1" x14ac:dyDescent="0.25">
      <c r="A26" s="34"/>
      <c r="B26" s="35"/>
      <c r="C26" s="32" t="str">
        <f t="shared" si="0"/>
        <v/>
      </c>
      <c r="D26" s="57"/>
      <c r="E26" s="32" t="str">
        <f t="shared" si="1"/>
        <v/>
      </c>
      <c r="F26" s="38"/>
      <c r="G26" s="38"/>
      <c r="H26" s="38"/>
    </row>
    <row r="27" spans="1:8" ht="15.75" customHeight="1" x14ac:dyDescent="0.25">
      <c r="A27" s="34"/>
      <c r="B27" s="35"/>
      <c r="C27" s="32" t="str">
        <f t="shared" si="0"/>
        <v/>
      </c>
      <c r="D27" s="57"/>
      <c r="E27" s="32" t="str">
        <f t="shared" si="1"/>
        <v/>
      </c>
      <c r="F27" s="38"/>
      <c r="G27" s="38"/>
      <c r="H27" s="38"/>
    </row>
    <row r="28" spans="1:8" ht="15.75" customHeight="1" x14ac:dyDescent="0.25">
      <c r="A28" s="34"/>
      <c r="B28" s="35"/>
      <c r="C28" s="32" t="str">
        <f t="shared" si="0"/>
        <v/>
      </c>
      <c r="D28" s="57"/>
      <c r="E28" s="32" t="str">
        <f t="shared" si="1"/>
        <v/>
      </c>
      <c r="F28" s="38"/>
      <c r="G28" s="38"/>
      <c r="H28" s="38"/>
    </row>
    <row r="29" spans="1:8" ht="15.75" customHeight="1" x14ac:dyDescent="0.25">
      <c r="A29" s="34"/>
      <c r="B29" s="35"/>
      <c r="C29" s="32" t="str">
        <f t="shared" si="0"/>
        <v/>
      </c>
      <c r="D29" s="57"/>
      <c r="E29" s="32" t="str">
        <f t="shared" si="1"/>
        <v/>
      </c>
      <c r="F29" s="38"/>
      <c r="G29" s="38"/>
      <c r="H29" s="38"/>
    </row>
    <row r="30" spans="1:8" ht="15.75" customHeight="1" x14ac:dyDescent="0.25">
      <c r="A30" s="34"/>
      <c r="B30" s="35"/>
      <c r="C30" s="32" t="str">
        <f t="shared" si="0"/>
        <v/>
      </c>
      <c r="D30" s="57"/>
      <c r="E30" s="32" t="str">
        <f t="shared" si="1"/>
        <v/>
      </c>
      <c r="F30" s="38"/>
      <c r="G30" s="38"/>
      <c r="H30" s="38"/>
    </row>
    <row r="31" spans="1:8" ht="15.75" customHeight="1" x14ac:dyDescent="0.25">
      <c r="A31" s="34"/>
      <c r="B31" s="35"/>
      <c r="C31" s="32" t="str">
        <f t="shared" si="0"/>
        <v/>
      </c>
      <c r="D31" s="57"/>
      <c r="E31" s="32" t="str">
        <f t="shared" si="1"/>
        <v/>
      </c>
      <c r="F31" s="38"/>
      <c r="G31" s="38"/>
      <c r="H31" s="38"/>
    </row>
    <row r="32" spans="1:8" ht="15.75" customHeight="1" x14ac:dyDescent="0.25">
      <c r="A32" s="34"/>
      <c r="B32" s="35"/>
      <c r="C32" s="32" t="str">
        <f t="shared" si="0"/>
        <v/>
      </c>
      <c r="D32" s="57"/>
      <c r="E32" s="32" t="str">
        <f t="shared" si="1"/>
        <v/>
      </c>
      <c r="F32" s="38"/>
      <c r="G32" s="38"/>
      <c r="H32" s="38"/>
    </row>
    <row r="33" spans="1:8" ht="15.75" customHeight="1" x14ac:dyDescent="0.25">
      <c r="A33" s="34"/>
      <c r="B33" s="35"/>
      <c r="C33" s="32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34"/>
      <c r="B34" s="35"/>
      <c r="C34" s="32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34"/>
      <c r="B35" s="35"/>
      <c r="C35" s="32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34"/>
      <c r="B36" s="35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34"/>
      <c r="B37" s="35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34"/>
      <c r="B38" s="35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34"/>
      <c r="B39" s="35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34"/>
      <c r="B40" s="35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34"/>
      <c r="B41" s="35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34"/>
      <c r="B42" s="35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34"/>
      <c r="B43" s="35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34"/>
      <c r="B44" s="35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34"/>
      <c r="B45" s="35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34"/>
      <c r="B46" s="35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34"/>
      <c r="B47" s="35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34"/>
      <c r="B48" s="35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34"/>
      <c r="B49" s="35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34"/>
      <c r="B50" s="35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autoPageBreaks="0" fitToPage="1"/>
  </sheetPr>
  <dimension ref="A1:H101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6" customWidth="1"/>
    <col min="2" max="2" width="13.7109375" style="10" customWidth="1"/>
    <col min="3" max="3" width="15" style="8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Souhrn!A7&amp;"-"&amp;Souhrn!B7</f>
        <v>45-Terex TL 70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4" t="s">
        <v>3</v>
      </c>
      <c r="B2" s="56" t="s">
        <v>4</v>
      </c>
      <c r="C2" s="51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40"/>
      <c r="B3" s="48">
        <v>7134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34" t="s">
        <v>11</v>
      </c>
      <c r="B4" s="48">
        <v>7144</v>
      </c>
      <c r="C4" s="32">
        <f>IF(B4="","",B4-B3)</f>
        <v>10</v>
      </c>
      <c r="D4" s="35"/>
      <c r="E4" s="32" t="str">
        <f>IF(OR(C4="",C4=0,D4=""),"",D4/C4)</f>
        <v/>
      </c>
      <c r="F4" s="37"/>
      <c r="G4" s="37"/>
      <c r="H4" s="37"/>
    </row>
    <row r="5" spans="1:8" ht="15.75" customHeight="1" x14ac:dyDescent="0.25">
      <c r="A5" s="36" t="s">
        <v>12</v>
      </c>
      <c r="B5" s="48">
        <v>7154</v>
      </c>
      <c r="C5" s="32">
        <f t="shared" ref="C5:C50" si="0">IF(B5="","",B5-B4)</f>
        <v>10</v>
      </c>
      <c r="D5" s="35">
        <v>37.200000000000003</v>
      </c>
      <c r="E5" s="32">
        <f t="shared" ref="E5:E50" si="1">IF(OR(C5="",C5=0,D5=""),"",D5/C5)</f>
        <v>3.72</v>
      </c>
      <c r="F5" s="37"/>
      <c r="G5" s="37"/>
      <c r="H5" s="37"/>
    </row>
    <row r="6" spans="1:8" ht="15.75" customHeight="1" x14ac:dyDescent="0.25">
      <c r="A6" s="36" t="s">
        <v>13</v>
      </c>
      <c r="B6" s="48">
        <v>7164</v>
      </c>
      <c r="C6" s="32">
        <f t="shared" si="0"/>
        <v>10</v>
      </c>
      <c r="D6" s="35">
        <v>54.5</v>
      </c>
      <c r="E6" s="32">
        <f t="shared" si="1"/>
        <v>5.45</v>
      </c>
      <c r="F6" s="37"/>
      <c r="G6" s="37"/>
      <c r="H6" s="37"/>
    </row>
    <row r="7" spans="1:8" ht="15.75" customHeight="1" x14ac:dyDescent="0.25">
      <c r="A7" s="36" t="s">
        <v>14</v>
      </c>
      <c r="B7" s="48">
        <v>7174</v>
      </c>
      <c r="C7" s="32">
        <f t="shared" si="0"/>
        <v>10</v>
      </c>
      <c r="D7" s="35">
        <v>34.5</v>
      </c>
      <c r="E7" s="32">
        <f t="shared" si="1"/>
        <v>3.45</v>
      </c>
      <c r="F7" s="37"/>
      <c r="G7" s="37"/>
      <c r="H7" s="37"/>
    </row>
    <row r="8" spans="1:8" ht="15.75" customHeight="1" x14ac:dyDescent="0.25">
      <c r="A8" s="36" t="s">
        <v>15</v>
      </c>
      <c r="B8" s="48">
        <v>7184</v>
      </c>
      <c r="C8" s="32">
        <f t="shared" si="0"/>
        <v>10</v>
      </c>
      <c r="D8" s="35">
        <v>22</v>
      </c>
      <c r="E8" s="32">
        <f t="shared" si="1"/>
        <v>2.2000000000000002</v>
      </c>
      <c r="F8" s="37"/>
      <c r="G8" s="37"/>
      <c r="H8" s="37"/>
    </row>
    <row r="9" spans="1:8" ht="15.75" customHeight="1" x14ac:dyDescent="0.25">
      <c r="A9" s="36" t="s">
        <v>16</v>
      </c>
      <c r="B9" s="48">
        <v>7194</v>
      </c>
      <c r="C9" s="32">
        <f t="shared" si="0"/>
        <v>10</v>
      </c>
      <c r="D9" s="35">
        <v>51.5</v>
      </c>
      <c r="E9" s="32">
        <f t="shared" si="1"/>
        <v>5.15</v>
      </c>
      <c r="F9" s="37"/>
      <c r="G9" s="37"/>
      <c r="H9" s="37"/>
    </row>
    <row r="10" spans="1:8" ht="15.75" customHeight="1" x14ac:dyDescent="0.25">
      <c r="A10" s="36" t="s">
        <v>17</v>
      </c>
      <c r="B10" s="48">
        <v>7204</v>
      </c>
      <c r="C10" s="32">
        <f t="shared" si="0"/>
        <v>10</v>
      </c>
      <c r="D10" s="35">
        <v>25</v>
      </c>
      <c r="E10" s="32">
        <f t="shared" si="1"/>
        <v>2.5</v>
      </c>
      <c r="F10" s="37"/>
      <c r="G10" s="37"/>
      <c r="H10" s="37" t="s">
        <v>18</v>
      </c>
    </row>
    <row r="11" spans="1:8" ht="15.75" customHeight="1" x14ac:dyDescent="0.25">
      <c r="A11" s="36" t="s">
        <v>19</v>
      </c>
      <c r="B11" s="48">
        <v>7214</v>
      </c>
      <c r="C11" s="32">
        <f t="shared" si="0"/>
        <v>10</v>
      </c>
      <c r="D11" s="35">
        <v>48</v>
      </c>
      <c r="E11" s="32">
        <f t="shared" si="1"/>
        <v>4.8</v>
      </c>
      <c r="F11" s="37"/>
      <c r="G11" s="37"/>
      <c r="H11" s="37"/>
    </row>
    <row r="12" spans="1:8" ht="15.75" customHeight="1" x14ac:dyDescent="0.25">
      <c r="A12" s="36" t="s">
        <v>20</v>
      </c>
      <c r="B12" s="48">
        <v>7224</v>
      </c>
      <c r="C12" s="32">
        <f t="shared" si="0"/>
        <v>10</v>
      </c>
      <c r="D12" s="35">
        <v>50</v>
      </c>
      <c r="E12" s="32">
        <f t="shared" si="1"/>
        <v>5</v>
      </c>
      <c r="F12" s="37"/>
      <c r="G12" s="37"/>
      <c r="H12" s="37" t="s">
        <v>18</v>
      </c>
    </row>
    <row r="13" spans="1:8" ht="15.75" customHeight="1" x14ac:dyDescent="0.25">
      <c r="A13" s="36" t="s">
        <v>21</v>
      </c>
      <c r="B13" s="48">
        <v>7234</v>
      </c>
      <c r="C13" s="32">
        <f t="shared" si="0"/>
        <v>10</v>
      </c>
      <c r="D13" s="35">
        <v>63</v>
      </c>
      <c r="E13" s="32">
        <f t="shared" si="1"/>
        <v>6.3</v>
      </c>
      <c r="F13" s="37"/>
      <c r="G13" s="37"/>
      <c r="H13" s="37"/>
    </row>
    <row r="14" spans="1:8" ht="15.75" customHeight="1" x14ac:dyDescent="0.25">
      <c r="A14" s="36" t="s">
        <v>22</v>
      </c>
      <c r="B14" s="48">
        <v>7244</v>
      </c>
      <c r="C14" s="32">
        <f t="shared" si="0"/>
        <v>10</v>
      </c>
      <c r="D14" s="35">
        <v>25</v>
      </c>
      <c r="E14" s="32">
        <f t="shared" si="1"/>
        <v>2.5</v>
      </c>
      <c r="F14" s="37"/>
      <c r="G14" s="37"/>
      <c r="H14" s="37" t="s">
        <v>18</v>
      </c>
    </row>
    <row r="15" spans="1:8" ht="15.75" customHeight="1" x14ac:dyDescent="0.25">
      <c r="A15" s="34" t="s">
        <v>22</v>
      </c>
      <c r="B15" s="48">
        <v>7254</v>
      </c>
      <c r="C15" s="32">
        <f t="shared" si="0"/>
        <v>10</v>
      </c>
      <c r="D15" s="35">
        <v>53</v>
      </c>
      <c r="E15" s="32">
        <f t="shared" si="1"/>
        <v>5.3</v>
      </c>
      <c r="F15" s="37"/>
      <c r="G15" s="37"/>
      <c r="H15" s="37"/>
    </row>
    <row r="16" spans="1:8" ht="15.75" customHeight="1" x14ac:dyDescent="0.25">
      <c r="A16" s="34" t="s">
        <v>23</v>
      </c>
      <c r="B16" s="48">
        <v>7264</v>
      </c>
      <c r="C16" s="32">
        <f t="shared" si="0"/>
        <v>10</v>
      </c>
      <c r="D16" s="35">
        <v>50</v>
      </c>
      <c r="E16" s="32">
        <f t="shared" si="1"/>
        <v>5</v>
      </c>
      <c r="F16" s="37"/>
      <c r="G16" s="37"/>
      <c r="H16" s="37" t="s">
        <v>18</v>
      </c>
    </row>
    <row r="17" spans="1:8" ht="15.75" customHeight="1" x14ac:dyDescent="0.25">
      <c r="A17" s="36" t="s">
        <v>24</v>
      </c>
      <c r="B17" s="48">
        <v>7274</v>
      </c>
      <c r="C17" s="32">
        <f t="shared" si="0"/>
        <v>10</v>
      </c>
      <c r="D17" s="35">
        <v>63.8</v>
      </c>
      <c r="E17" s="32">
        <f t="shared" si="1"/>
        <v>6.38</v>
      </c>
      <c r="F17" s="37"/>
      <c r="G17" s="37"/>
      <c r="H17" s="37"/>
    </row>
    <row r="18" spans="1:8" ht="15.75" customHeight="1" x14ac:dyDescent="0.25">
      <c r="A18" s="36" t="s">
        <v>25</v>
      </c>
      <c r="B18" s="48">
        <v>7284</v>
      </c>
      <c r="C18" s="32">
        <f t="shared" si="0"/>
        <v>10</v>
      </c>
      <c r="D18" s="35">
        <v>30</v>
      </c>
      <c r="E18" s="32">
        <f t="shared" si="1"/>
        <v>3</v>
      </c>
      <c r="F18" s="37"/>
      <c r="G18" s="37"/>
      <c r="H18" s="37" t="s">
        <v>18</v>
      </c>
    </row>
    <row r="19" spans="1:8" ht="15.75" customHeight="1" x14ac:dyDescent="0.25">
      <c r="A19" s="36" t="s">
        <v>26</v>
      </c>
      <c r="B19" s="48">
        <v>7294</v>
      </c>
      <c r="C19" s="32">
        <f t="shared" si="0"/>
        <v>10</v>
      </c>
      <c r="D19" s="35">
        <v>59</v>
      </c>
      <c r="E19" s="32">
        <f t="shared" si="1"/>
        <v>5.9</v>
      </c>
      <c r="F19" s="37"/>
      <c r="G19" s="37"/>
      <c r="H19" s="37"/>
    </row>
    <row r="20" spans="1:8" ht="15.75" customHeight="1" x14ac:dyDescent="0.25">
      <c r="A20" s="36" t="s">
        <v>27</v>
      </c>
      <c r="B20" s="48">
        <v>7304</v>
      </c>
      <c r="C20" s="32">
        <f t="shared" si="0"/>
        <v>10</v>
      </c>
      <c r="D20" s="35">
        <v>50</v>
      </c>
      <c r="E20" s="32">
        <f t="shared" si="1"/>
        <v>5</v>
      </c>
      <c r="F20" s="37"/>
      <c r="G20" s="37"/>
      <c r="H20" s="37" t="s">
        <v>18</v>
      </c>
    </row>
    <row r="21" spans="1:8" ht="15.75" customHeight="1" x14ac:dyDescent="0.25">
      <c r="A21" s="34" t="s">
        <v>28</v>
      </c>
      <c r="B21" s="48">
        <v>7316.6</v>
      </c>
      <c r="C21" s="32">
        <f t="shared" si="0"/>
        <v>12.600000000000364</v>
      </c>
      <c r="D21" s="35">
        <v>70.400000000000006</v>
      </c>
      <c r="E21" s="32">
        <f t="shared" si="1"/>
        <v>5.5873015873014262</v>
      </c>
      <c r="F21" s="37"/>
      <c r="G21" s="37"/>
      <c r="H21" s="37"/>
    </row>
    <row r="22" spans="1:8" ht="15.75" customHeight="1" x14ac:dyDescent="0.25">
      <c r="A22" s="34" t="s">
        <v>29</v>
      </c>
      <c r="B22" s="48">
        <v>7341</v>
      </c>
      <c r="C22" s="32">
        <f t="shared" si="0"/>
        <v>24.399999999999636</v>
      </c>
      <c r="D22" s="35">
        <v>65.5</v>
      </c>
      <c r="E22" s="32">
        <f t="shared" si="1"/>
        <v>2.6844262295082366</v>
      </c>
      <c r="F22" s="37"/>
      <c r="G22" s="37"/>
      <c r="H22" s="37"/>
    </row>
    <row r="23" spans="1:8" ht="15.75" customHeight="1" x14ac:dyDescent="0.25">
      <c r="A23" s="40" t="s">
        <v>30</v>
      </c>
      <c r="B23" s="48">
        <v>7375.8</v>
      </c>
      <c r="C23" s="32">
        <f t="shared" si="0"/>
        <v>34.800000000000182</v>
      </c>
      <c r="D23" s="35">
        <v>62.2</v>
      </c>
      <c r="E23" s="32">
        <f t="shared" si="1"/>
        <v>1.7873563218390711</v>
      </c>
      <c r="F23" s="37"/>
      <c r="G23" s="37"/>
      <c r="H23" s="37"/>
    </row>
    <row r="24" spans="1:8" ht="15.75" customHeight="1" x14ac:dyDescent="0.25">
      <c r="A24" s="40" t="s">
        <v>31</v>
      </c>
      <c r="B24" s="48">
        <v>7425.8</v>
      </c>
      <c r="C24" s="32">
        <f t="shared" si="0"/>
        <v>50</v>
      </c>
      <c r="D24" s="35">
        <v>25</v>
      </c>
      <c r="E24" s="32">
        <f t="shared" si="1"/>
        <v>0.5</v>
      </c>
      <c r="F24" s="37"/>
      <c r="G24" s="37"/>
      <c r="H24" s="37" t="s">
        <v>18</v>
      </c>
    </row>
    <row r="25" spans="1:8" ht="15.75" customHeight="1" x14ac:dyDescent="0.25">
      <c r="A25" s="40" t="s">
        <v>32</v>
      </c>
      <c r="B25" s="48">
        <v>7475.8</v>
      </c>
      <c r="C25" s="32">
        <f t="shared" si="0"/>
        <v>50</v>
      </c>
      <c r="D25" s="35">
        <v>46.8</v>
      </c>
      <c r="E25" s="32">
        <f t="shared" si="1"/>
        <v>0.93599999999999994</v>
      </c>
      <c r="F25" s="37"/>
      <c r="G25" s="37"/>
      <c r="H25" s="37"/>
    </row>
    <row r="26" spans="1:8" ht="15.75" customHeight="1" x14ac:dyDescent="0.25">
      <c r="A26" s="40" t="s">
        <v>33</v>
      </c>
      <c r="B26" s="48">
        <v>7513.1</v>
      </c>
      <c r="C26" s="32">
        <f t="shared" si="0"/>
        <v>37.300000000000182</v>
      </c>
      <c r="D26" s="35">
        <v>29.9</v>
      </c>
      <c r="E26" s="32">
        <f t="shared" si="1"/>
        <v>0.80160857908846794</v>
      </c>
      <c r="F26" s="37"/>
      <c r="G26" s="37"/>
      <c r="H26" s="37"/>
    </row>
    <row r="27" spans="1:8" ht="15.75" customHeight="1" x14ac:dyDescent="0.25">
      <c r="A27" s="40" t="s">
        <v>34</v>
      </c>
      <c r="B27" s="48">
        <v>7543.1</v>
      </c>
      <c r="C27" s="32">
        <f t="shared" si="0"/>
        <v>30</v>
      </c>
      <c r="D27" s="35">
        <v>30</v>
      </c>
      <c r="E27" s="32">
        <f t="shared" si="1"/>
        <v>1</v>
      </c>
      <c r="F27" s="37"/>
      <c r="G27" s="37"/>
      <c r="H27" s="37" t="s">
        <v>18</v>
      </c>
    </row>
    <row r="28" spans="1:8" ht="15.75" customHeight="1" x14ac:dyDescent="0.25">
      <c r="A28" s="40" t="s">
        <v>34</v>
      </c>
      <c r="B28" s="48">
        <v>7568.2000000000007</v>
      </c>
      <c r="C28" s="32">
        <f t="shared" si="0"/>
        <v>25.100000000000364</v>
      </c>
      <c r="D28" s="35">
        <v>36.799999999999997</v>
      </c>
      <c r="E28" s="32">
        <f t="shared" si="1"/>
        <v>1.4661354581673094</v>
      </c>
      <c r="F28" s="37"/>
      <c r="G28" s="37"/>
      <c r="H28" s="37"/>
    </row>
    <row r="29" spans="1:8" ht="15.75" customHeight="1" x14ac:dyDescent="0.25">
      <c r="A29" s="40" t="s">
        <v>35</v>
      </c>
      <c r="B29" s="48">
        <v>7588.2000000000007</v>
      </c>
      <c r="C29" s="32">
        <f t="shared" si="0"/>
        <v>20</v>
      </c>
      <c r="D29" s="35">
        <v>25</v>
      </c>
      <c r="E29" s="32">
        <f t="shared" si="1"/>
        <v>1.25</v>
      </c>
      <c r="F29" s="37"/>
      <c r="G29" s="37"/>
      <c r="H29" s="37" t="s">
        <v>18</v>
      </c>
    </row>
    <row r="30" spans="1:8" ht="15.75" customHeight="1" x14ac:dyDescent="0.25">
      <c r="A30" s="40" t="s">
        <v>36</v>
      </c>
      <c r="B30" s="48">
        <v>7615.7000000000007</v>
      </c>
      <c r="C30" s="32">
        <f t="shared" si="0"/>
        <v>27.5</v>
      </c>
      <c r="D30" s="35">
        <v>55.4</v>
      </c>
      <c r="E30" s="32">
        <f t="shared" si="1"/>
        <v>2.0145454545454546</v>
      </c>
      <c r="F30" s="37"/>
      <c r="G30" s="37"/>
      <c r="H30" s="37"/>
    </row>
    <row r="31" spans="1:8" ht="15.75" customHeight="1" x14ac:dyDescent="0.25">
      <c r="A31" s="40" t="s">
        <v>37</v>
      </c>
      <c r="B31" s="48">
        <v>7624.7000000000007</v>
      </c>
      <c r="C31" s="32">
        <f t="shared" si="0"/>
        <v>9</v>
      </c>
      <c r="D31" s="35">
        <v>25.8</v>
      </c>
      <c r="E31" s="32">
        <f t="shared" si="1"/>
        <v>2.8666666666666667</v>
      </c>
      <c r="F31" s="37"/>
      <c r="G31" s="37"/>
      <c r="H31" s="37"/>
    </row>
    <row r="32" spans="1:8" ht="15.75" customHeight="1" x14ac:dyDescent="0.25">
      <c r="A32" s="34">
        <v>44986</v>
      </c>
      <c r="B32" s="48">
        <v>7634.9000000000005</v>
      </c>
      <c r="C32" s="32">
        <f t="shared" si="0"/>
        <v>10.199999999999818</v>
      </c>
      <c r="D32" s="35">
        <v>46.99</v>
      </c>
      <c r="E32" s="32">
        <f t="shared" si="1"/>
        <v>4.6068627450981214</v>
      </c>
      <c r="F32" s="37"/>
      <c r="G32" s="37" t="s">
        <v>123</v>
      </c>
      <c r="H32" s="37" t="s">
        <v>38</v>
      </c>
    </row>
    <row r="33" spans="1:8" ht="15.75" customHeight="1" x14ac:dyDescent="0.25">
      <c r="A33" s="34"/>
      <c r="B33" s="48"/>
      <c r="C33" s="32" t="str">
        <f t="shared" si="0"/>
        <v/>
      </c>
      <c r="D33" s="35"/>
      <c r="E33" s="32" t="str">
        <f t="shared" si="1"/>
        <v/>
      </c>
      <c r="F33" s="37"/>
      <c r="G33" s="37"/>
      <c r="H33" s="37"/>
    </row>
    <row r="34" spans="1:8" ht="15.75" customHeight="1" x14ac:dyDescent="0.25">
      <c r="A34" s="34"/>
      <c r="B34" s="48"/>
      <c r="C34" s="32" t="str">
        <f t="shared" si="0"/>
        <v/>
      </c>
      <c r="D34" s="35"/>
      <c r="E34" s="32" t="str">
        <f t="shared" si="1"/>
        <v/>
      </c>
      <c r="F34" s="37"/>
      <c r="G34" s="37"/>
      <c r="H34" s="37"/>
    </row>
    <row r="35" spans="1:8" ht="15.75" customHeight="1" x14ac:dyDescent="0.25">
      <c r="A35" s="34"/>
      <c r="B35" s="48"/>
      <c r="C35" s="32" t="str">
        <f t="shared" si="0"/>
        <v/>
      </c>
      <c r="D35" s="35"/>
      <c r="E35" s="32" t="str">
        <f t="shared" si="1"/>
        <v/>
      </c>
      <c r="F35" s="37"/>
      <c r="G35" s="37"/>
      <c r="H35" s="37"/>
    </row>
    <row r="36" spans="1:8" ht="15.75" customHeight="1" x14ac:dyDescent="0.25">
      <c r="A36" s="34"/>
      <c r="B36" s="48"/>
      <c r="C36" s="32" t="str">
        <f t="shared" si="0"/>
        <v/>
      </c>
      <c r="D36" s="35"/>
      <c r="E36" s="32" t="str">
        <f t="shared" si="1"/>
        <v/>
      </c>
      <c r="F36" s="37"/>
      <c r="G36" s="37"/>
      <c r="H36" s="37"/>
    </row>
    <row r="37" spans="1:8" ht="15.75" customHeight="1" x14ac:dyDescent="0.25">
      <c r="A37" s="34"/>
      <c r="B37" s="48"/>
      <c r="C37" s="32" t="str">
        <f t="shared" si="0"/>
        <v/>
      </c>
      <c r="D37" s="35"/>
      <c r="E37" s="32" t="str">
        <f t="shared" si="1"/>
        <v/>
      </c>
      <c r="F37" s="37"/>
      <c r="G37" s="37"/>
      <c r="H37" s="37"/>
    </row>
    <row r="38" spans="1:8" ht="15.75" customHeight="1" x14ac:dyDescent="0.25">
      <c r="A38" s="34"/>
      <c r="B38" s="48"/>
      <c r="C38" s="32" t="str">
        <f t="shared" si="0"/>
        <v/>
      </c>
      <c r="D38" s="35"/>
      <c r="E38" s="32" t="str">
        <f t="shared" si="1"/>
        <v/>
      </c>
      <c r="F38" s="37"/>
      <c r="G38" s="37"/>
      <c r="H38" s="37"/>
    </row>
    <row r="39" spans="1:8" ht="15.75" customHeight="1" x14ac:dyDescent="0.25">
      <c r="A39" s="34"/>
      <c r="B39" s="48"/>
      <c r="C39" s="32" t="str">
        <f t="shared" si="0"/>
        <v/>
      </c>
      <c r="D39" s="35"/>
      <c r="E39" s="32" t="str">
        <f t="shared" si="1"/>
        <v/>
      </c>
      <c r="F39" s="37"/>
      <c r="G39" s="37"/>
      <c r="H39" s="37"/>
    </row>
    <row r="40" spans="1:8" ht="15.75" customHeight="1" x14ac:dyDescent="0.25">
      <c r="A40" s="34"/>
      <c r="B40" s="48"/>
      <c r="C40" s="32" t="str">
        <f t="shared" si="0"/>
        <v/>
      </c>
      <c r="D40" s="35"/>
      <c r="E40" s="32" t="str">
        <f t="shared" si="1"/>
        <v/>
      </c>
      <c r="F40" s="37"/>
      <c r="G40" s="37"/>
      <c r="H40" s="37"/>
    </row>
    <row r="41" spans="1:8" ht="15.75" customHeight="1" x14ac:dyDescent="0.25">
      <c r="A41" s="34"/>
      <c r="B41" s="48"/>
      <c r="C41" s="32" t="str">
        <f t="shared" si="0"/>
        <v/>
      </c>
      <c r="D41" s="35"/>
      <c r="E41" s="32" t="str">
        <f t="shared" si="1"/>
        <v/>
      </c>
      <c r="F41" s="37"/>
      <c r="G41" s="37"/>
      <c r="H41" s="37"/>
    </row>
    <row r="42" spans="1:8" ht="15.75" customHeight="1" x14ac:dyDescent="0.25">
      <c r="A42" s="34"/>
      <c r="B42" s="48"/>
      <c r="C42" s="32" t="str">
        <f t="shared" si="0"/>
        <v/>
      </c>
      <c r="D42" s="35"/>
      <c r="E42" s="32" t="str">
        <f t="shared" si="1"/>
        <v/>
      </c>
      <c r="F42" s="37"/>
      <c r="G42" s="37"/>
      <c r="H42" s="37"/>
    </row>
    <row r="43" spans="1:8" ht="15.75" customHeight="1" x14ac:dyDescent="0.25">
      <c r="A43" s="34"/>
      <c r="B43" s="48"/>
      <c r="C43" s="32" t="str">
        <f t="shared" si="0"/>
        <v/>
      </c>
      <c r="D43" s="35"/>
      <c r="E43" s="32" t="str">
        <f t="shared" si="1"/>
        <v/>
      </c>
      <c r="F43" s="37"/>
      <c r="G43" s="37"/>
      <c r="H43" s="37"/>
    </row>
    <row r="44" spans="1:8" ht="15.75" customHeight="1" x14ac:dyDescent="0.25">
      <c r="A44" s="34"/>
      <c r="B44" s="48"/>
      <c r="C44" s="32" t="str">
        <f t="shared" si="0"/>
        <v/>
      </c>
      <c r="D44" s="35"/>
      <c r="E44" s="32" t="str">
        <f t="shared" si="1"/>
        <v/>
      </c>
      <c r="F44" s="37"/>
      <c r="G44" s="37"/>
      <c r="H44" s="37"/>
    </row>
    <row r="45" spans="1:8" ht="15.75" customHeight="1" x14ac:dyDescent="0.25">
      <c r="A45" s="34"/>
      <c r="B45" s="48"/>
      <c r="C45" s="32" t="str">
        <f t="shared" si="0"/>
        <v/>
      </c>
      <c r="D45" s="35"/>
      <c r="E45" s="32" t="str">
        <f t="shared" si="1"/>
        <v/>
      </c>
      <c r="F45" s="37"/>
      <c r="G45" s="37"/>
      <c r="H45" s="37"/>
    </row>
    <row r="46" spans="1:8" ht="15.75" customHeight="1" x14ac:dyDescent="0.25">
      <c r="A46" s="34"/>
      <c r="B46" s="48"/>
      <c r="C46" s="32" t="str">
        <f t="shared" si="0"/>
        <v/>
      </c>
      <c r="D46" s="35"/>
      <c r="E46" s="32" t="str">
        <f t="shared" si="1"/>
        <v/>
      </c>
      <c r="F46" s="37"/>
      <c r="G46" s="37"/>
      <c r="H46" s="37"/>
    </row>
    <row r="47" spans="1:8" ht="15.75" customHeight="1" x14ac:dyDescent="0.25">
      <c r="A47" s="34"/>
      <c r="B47" s="48"/>
      <c r="C47" s="32" t="str">
        <f t="shared" si="0"/>
        <v/>
      </c>
      <c r="D47" s="35"/>
      <c r="E47" s="32" t="str">
        <f t="shared" si="1"/>
        <v/>
      </c>
      <c r="F47" s="37"/>
      <c r="G47" s="37"/>
      <c r="H47" s="37"/>
    </row>
    <row r="48" spans="1:8" ht="15.75" customHeight="1" x14ac:dyDescent="0.25">
      <c r="A48" s="34"/>
      <c r="B48" s="48"/>
      <c r="C48" s="32" t="str">
        <f t="shared" si="0"/>
        <v/>
      </c>
      <c r="D48" s="35"/>
      <c r="E48" s="32" t="str">
        <f t="shared" si="1"/>
        <v/>
      </c>
      <c r="F48" s="37"/>
      <c r="G48" s="37"/>
      <c r="H48" s="37"/>
    </row>
    <row r="49" spans="1:8" ht="15.75" customHeight="1" x14ac:dyDescent="0.25">
      <c r="A49" s="34"/>
      <c r="B49" s="48"/>
      <c r="C49" s="32" t="str">
        <f t="shared" si="0"/>
        <v/>
      </c>
      <c r="D49" s="35"/>
      <c r="E49" s="32" t="str">
        <f t="shared" si="1"/>
        <v/>
      </c>
      <c r="F49" s="37"/>
      <c r="G49" s="37"/>
      <c r="H49" s="37"/>
    </row>
    <row r="50" spans="1:8" ht="15.75" customHeight="1" x14ac:dyDescent="0.25">
      <c r="A50" s="34"/>
      <c r="B50" s="48"/>
      <c r="C50" s="32" t="str">
        <f t="shared" si="0"/>
        <v/>
      </c>
      <c r="D50" s="35"/>
      <c r="E50" s="32" t="str">
        <f t="shared" si="1"/>
        <v/>
      </c>
      <c r="F50" s="37"/>
      <c r="G50" s="37"/>
      <c r="H50" s="37"/>
    </row>
    <row r="51" spans="1:8" x14ac:dyDescent="0.25">
      <c r="A51" s="27"/>
      <c r="B51" s="28"/>
      <c r="C51" s="29"/>
      <c r="D51" s="30"/>
      <c r="E51" s="31"/>
      <c r="F51" s="30"/>
      <c r="G51" s="30"/>
      <c r="H51" s="30"/>
    </row>
    <row r="52" spans="1:8" x14ac:dyDescent="0.25">
      <c r="A52" s="5"/>
      <c r="B52" s="9"/>
      <c r="C52" s="7"/>
      <c r="D52" s="2"/>
      <c r="E52" s="3"/>
      <c r="F52" s="2"/>
      <c r="G52" s="2"/>
      <c r="H52" s="2"/>
    </row>
    <row r="53" spans="1:8" x14ac:dyDescent="0.25">
      <c r="A53" s="5"/>
      <c r="B53" s="9"/>
      <c r="C53" s="7"/>
      <c r="D53" s="2"/>
      <c r="E53" s="3"/>
      <c r="F53" s="2"/>
      <c r="G53" s="2"/>
      <c r="H53" s="2"/>
    </row>
    <row r="54" spans="1:8" x14ac:dyDescent="0.25">
      <c r="A54" s="5"/>
      <c r="B54" s="9"/>
      <c r="C54" s="7"/>
      <c r="D54" s="2"/>
      <c r="E54" s="3"/>
      <c r="F54" s="2"/>
      <c r="G54" s="2"/>
      <c r="H54" s="2"/>
    </row>
    <row r="55" spans="1:8" x14ac:dyDescent="0.25">
      <c r="A55" s="5"/>
      <c r="B55" s="9"/>
      <c r="C55" s="7"/>
      <c r="D55" s="2"/>
      <c r="E55" s="3"/>
      <c r="F55" s="2"/>
      <c r="G55" s="2"/>
      <c r="H55" s="2"/>
    </row>
    <row r="56" spans="1:8" x14ac:dyDescent="0.25">
      <c r="A56" s="5"/>
      <c r="B56" s="9"/>
      <c r="C56" s="7"/>
      <c r="D56" s="2"/>
      <c r="E56" s="3"/>
      <c r="F56" s="2"/>
      <c r="G56" s="2"/>
      <c r="H56" s="2"/>
    </row>
    <row r="57" spans="1:8" x14ac:dyDescent="0.25">
      <c r="A57" s="5"/>
      <c r="B57" s="9"/>
      <c r="C57" s="7"/>
      <c r="D57" s="2"/>
      <c r="E57" s="3"/>
      <c r="F57" s="2"/>
      <c r="G57" s="2"/>
      <c r="H57" s="2"/>
    </row>
    <row r="58" spans="1:8" x14ac:dyDescent="0.25">
      <c r="A58" s="5"/>
      <c r="B58" s="9"/>
      <c r="C58" s="7"/>
      <c r="D58" s="2"/>
      <c r="E58" s="3"/>
      <c r="F58" s="2"/>
      <c r="G58" s="2"/>
      <c r="H58" s="2"/>
    </row>
    <row r="59" spans="1:8" x14ac:dyDescent="0.25">
      <c r="A59" s="5"/>
      <c r="B59" s="9"/>
      <c r="C59" s="7"/>
      <c r="D59" s="2"/>
      <c r="E59" s="3"/>
      <c r="F59" s="2"/>
      <c r="G59" s="2"/>
      <c r="H59" s="2"/>
    </row>
    <row r="60" spans="1:8" x14ac:dyDescent="0.25">
      <c r="A60" s="5"/>
      <c r="B60" s="9"/>
      <c r="C60" s="7"/>
      <c r="D60" s="2"/>
      <c r="E60" s="3"/>
      <c r="F60" s="2"/>
      <c r="G60" s="2"/>
      <c r="H60" s="2"/>
    </row>
    <row r="61" spans="1:8" x14ac:dyDescent="0.25">
      <c r="A61" s="5"/>
      <c r="B61" s="9"/>
      <c r="C61" s="7"/>
      <c r="D61" s="2"/>
      <c r="E61" s="3"/>
      <c r="F61" s="2"/>
      <c r="G61" s="2"/>
      <c r="H61" s="2"/>
    </row>
    <row r="62" spans="1:8" x14ac:dyDescent="0.25">
      <c r="A62" s="5"/>
      <c r="B62" s="9"/>
      <c r="C62" s="7"/>
      <c r="D62" s="2"/>
      <c r="E62" s="3"/>
      <c r="F62" s="2"/>
      <c r="G62" s="2"/>
      <c r="H62" s="2"/>
    </row>
    <row r="63" spans="1:8" x14ac:dyDescent="0.25">
      <c r="A63" s="5"/>
      <c r="B63" s="9"/>
      <c r="C63" s="7"/>
      <c r="D63" s="2"/>
      <c r="E63" s="3"/>
      <c r="F63" s="2"/>
      <c r="G63" s="2"/>
      <c r="H63" s="2"/>
    </row>
    <row r="64" spans="1:8" x14ac:dyDescent="0.25">
      <c r="A64" s="5"/>
      <c r="B64" s="9"/>
      <c r="C64" s="7"/>
      <c r="D64" s="2"/>
      <c r="E64" s="3"/>
      <c r="F64" s="2"/>
      <c r="G64" s="2"/>
      <c r="H64" s="2"/>
    </row>
    <row r="65" spans="1:8" x14ac:dyDescent="0.25">
      <c r="A65" s="5"/>
      <c r="B65" s="9"/>
      <c r="C65" s="7"/>
      <c r="D65" s="2"/>
      <c r="E65" s="3"/>
      <c r="F65" s="2"/>
      <c r="G65" s="2"/>
      <c r="H65" s="2"/>
    </row>
    <row r="66" spans="1:8" x14ac:dyDescent="0.25">
      <c r="A66" s="5"/>
      <c r="B66" s="9"/>
      <c r="C66" s="7"/>
      <c r="D66" s="2"/>
      <c r="E66" s="3"/>
      <c r="F66" s="2"/>
      <c r="G66" s="2"/>
      <c r="H66" s="2"/>
    </row>
    <row r="67" spans="1:8" x14ac:dyDescent="0.25">
      <c r="A67" s="5"/>
      <c r="B67" s="9"/>
      <c r="C67" s="7"/>
      <c r="D67" s="2"/>
      <c r="E67" s="3"/>
      <c r="F67" s="2"/>
      <c r="G67" s="2"/>
      <c r="H67" s="2"/>
    </row>
    <row r="68" spans="1:8" x14ac:dyDescent="0.25">
      <c r="A68" s="5"/>
      <c r="B68" s="9"/>
      <c r="C68" s="7"/>
      <c r="D68" s="2"/>
      <c r="E68" s="3"/>
      <c r="F68" s="2"/>
      <c r="G68" s="2"/>
      <c r="H68" s="2"/>
    </row>
    <row r="69" spans="1:8" x14ac:dyDescent="0.25">
      <c r="A69" s="5"/>
      <c r="B69" s="9"/>
      <c r="C69" s="7"/>
      <c r="D69" s="2"/>
      <c r="E69" s="3"/>
      <c r="F69" s="2"/>
      <c r="G69" s="2"/>
      <c r="H69" s="2"/>
    </row>
    <row r="70" spans="1:8" x14ac:dyDescent="0.25">
      <c r="A70" s="5"/>
      <c r="B70" s="9"/>
      <c r="C70" s="7"/>
      <c r="D70" s="2"/>
      <c r="E70" s="3"/>
      <c r="F70" s="2"/>
      <c r="G70" s="2"/>
      <c r="H70" s="2"/>
    </row>
    <row r="71" spans="1:8" x14ac:dyDescent="0.25">
      <c r="A71" s="5"/>
      <c r="B71" s="9"/>
      <c r="C71" s="7"/>
      <c r="D71" s="2"/>
      <c r="E71" s="3"/>
      <c r="F71" s="2"/>
      <c r="G71" s="2"/>
      <c r="H71" s="2"/>
    </row>
    <row r="72" spans="1:8" x14ac:dyDescent="0.25">
      <c r="A72" s="5"/>
      <c r="B72" s="9"/>
      <c r="C72" s="7"/>
      <c r="D72" s="2"/>
      <c r="E72" s="3"/>
      <c r="F72" s="2"/>
      <c r="G72" s="2"/>
      <c r="H72" s="2"/>
    </row>
    <row r="73" spans="1:8" x14ac:dyDescent="0.25">
      <c r="A73" s="5"/>
      <c r="B73" s="9"/>
      <c r="C73" s="7"/>
      <c r="D73" s="2"/>
      <c r="E73" s="3"/>
      <c r="F73" s="2"/>
      <c r="G73" s="2"/>
      <c r="H73" s="2"/>
    </row>
    <row r="74" spans="1:8" x14ac:dyDescent="0.25">
      <c r="A74" s="5"/>
      <c r="B74" s="9"/>
      <c r="C74" s="7"/>
      <c r="D74" s="2"/>
      <c r="E74" s="3"/>
      <c r="F74" s="2"/>
      <c r="G74" s="2"/>
      <c r="H74" s="2"/>
    </row>
    <row r="75" spans="1:8" x14ac:dyDescent="0.25">
      <c r="A75" s="5"/>
      <c r="B75" s="9"/>
      <c r="C75" s="7"/>
      <c r="D75" s="2"/>
      <c r="E75" s="3"/>
      <c r="F75" s="2"/>
      <c r="G75" s="2"/>
      <c r="H75" s="2"/>
    </row>
    <row r="76" spans="1:8" x14ac:dyDescent="0.25">
      <c r="A76" s="5"/>
      <c r="B76" s="9"/>
      <c r="C76" s="7"/>
      <c r="D76" s="2"/>
      <c r="E76" s="3"/>
      <c r="F76" s="2"/>
      <c r="G76" s="2"/>
      <c r="H76" s="2"/>
    </row>
    <row r="77" spans="1:8" x14ac:dyDescent="0.25">
      <c r="A77" s="5"/>
      <c r="B77" s="9"/>
      <c r="C77" s="7"/>
      <c r="D77" s="2"/>
      <c r="E77" s="3"/>
      <c r="F77" s="2"/>
      <c r="G77" s="2"/>
      <c r="H77" s="2"/>
    </row>
    <row r="78" spans="1:8" x14ac:dyDescent="0.25">
      <c r="A78" s="5"/>
      <c r="B78" s="9"/>
      <c r="C78" s="7"/>
      <c r="D78" s="2"/>
      <c r="E78" s="3"/>
      <c r="F78" s="2"/>
      <c r="G78" s="2"/>
      <c r="H78" s="2"/>
    </row>
    <row r="79" spans="1:8" x14ac:dyDescent="0.25">
      <c r="A79" s="5"/>
      <c r="B79" s="9"/>
      <c r="C79" s="7"/>
      <c r="D79" s="2"/>
      <c r="E79" s="3"/>
      <c r="F79" s="2"/>
      <c r="G79" s="2"/>
      <c r="H79" s="2"/>
    </row>
    <row r="80" spans="1:8" x14ac:dyDescent="0.25">
      <c r="A80" s="5"/>
      <c r="B80" s="9"/>
      <c r="C80" s="7"/>
      <c r="D80" s="2"/>
      <c r="E80" s="3"/>
      <c r="F80" s="2"/>
      <c r="G80" s="2"/>
      <c r="H80" s="2"/>
    </row>
    <row r="81" spans="1:8" x14ac:dyDescent="0.25">
      <c r="A81" s="5"/>
      <c r="B81" s="9"/>
      <c r="C81" s="7"/>
      <c r="D81" s="2"/>
      <c r="E81" s="3"/>
      <c r="F81" s="2"/>
      <c r="G81" s="2"/>
      <c r="H81" s="2"/>
    </row>
    <row r="82" spans="1:8" x14ac:dyDescent="0.25">
      <c r="A82" s="5"/>
      <c r="B82" s="9"/>
      <c r="C82" s="7"/>
      <c r="D82" s="2"/>
      <c r="E82" s="3"/>
      <c r="F82" s="2"/>
      <c r="G82" s="2"/>
      <c r="H82" s="2"/>
    </row>
    <row r="83" spans="1:8" x14ac:dyDescent="0.25">
      <c r="A83" s="5"/>
      <c r="B83" s="9"/>
      <c r="C83" s="7"/>
      <c r="D83" s="2"/>
      <c r="E83" s="3"/>
      <c r="F83" s="2"/>
      <c r="G83" s="2"/>
      <c r="H83" s="2"/>
    </row>
    <row r="84" spans="1:8" x14ac:dyDescent="0.25">
      <c r="A84" s="5"/>
      <c r="B84" s="9"/>
      <c r="C84" s="7"/>
      <c r="D84" s="2"/>
      <c r="E84" s="3"/>
      <c r="F84" s="2"/>
      <c r="G84" s="2"/>
      <c r="H84" s="2"/>
    </row>
    <row r="85" spans="1:8" x14ac:dyDescent="0.25">
      <c r="A85" s="5"/>
      <c r="B85" s="9"/>
      <c r="C85" s="7"/>
      <c r="D85" s="2"/>
      <c r="E85" s="3"/>
      <c r="F85" s="2"/>
      <c r="G85" s="2"/>
      <c r="H85" s="2"/>
    </row>
    <row r="86" spans="1:8" x14ac:dyDescent="0.25">
      <c r="A86" s="5"/>
      <c r="B86" s="9"/>
      <c r="C86" s="7"/>
      <c r="D86" s="2"/>
      <c r="E86" s="3"/>
      <c r="F86" s="2"/>
      <c r="G86" s="2"/>
      <c r="H86" s="2"/>
    </row>
    <row r="87" spans="1:8" x14ac:dyDescent="0.25">
      <c r="A87" s="5"/>
      <c r="B87" s="9"/>
      <c r="C87" s="7"/>
      <c r="D87" s="2"/>
      <c r="E87" s="3"/>
      <c r="F87" s="2"/>
      <c r="G87" s="2"/>
      <c r="H87" s="2"/>
    </row>
    <row r="88" spans="1:8" x14ac:dyDescent="0.25">
      <c r="A88" s="5"/>
      <c r="B88" s="9"/>
      <c r="C88" s="7"/>
      <c r="D88" s="2"/>
      <c r="E88" s="3"/>
      <c r="F88" s="2"/>
      <c r="G88" s="2"/>
      <c r="H88" s="2"/>
    </row>
    <row r="89" spans="1:8" x14ac:dyDescent="0.25">
      <c r="A89" s="5"/>
      <c r="B89" s="9"/>
      <c r="C89" s="7"/>
      <c r="D89" s="2"/>
      <c r="E89" s="3"/>
      <c r="F89" s="2"/>
      <c r="G89" s="2"/>
      <c r="H89" s="2"/>
    </row>
    <row r="90" spans="1:8" x14ac:dyDescent="0.25">
      <c r="A90" s="5"/>
      <c r="B90" s="9"/>
      <c r="C90" s="7"/>
      <c r="D90" s="2"/>
      <c r="E90" s="3"/>
      <c r="F90" s="2"/>
      <c r="G90" s="2"/>
      <c r="H90" s="2"/>
    </row>
    <row r="91" spans="1:8" x14ac:dyDescent="0.25">
      <c r="A91" s="5"/>
      <c r="B91" s="9"/>
      <c r="C91" s="7"/>
      <c r="D91" s="2"/>
      <c r="E91" s="3"/>
      <c r="F91" s="2"/>
      <c r="G91" s="2"/>
      <c r="H91" s="2"/>
    </row>
    <row r="92" spans="1:8" x14ac:dyDescent="0.25">
      <c r="A92" s="5"/>
      <c r="B92" s="9"/>
      <c r="C92" s="7"/>
      <c r="D92" s="2"/>
      <c r="E92" s="3"/>
      <c r="F92" s="2"/>
      <c r="G92" s="2"/>
      <c r="H92" s="2"/>
    </row>
    <row r="93" spans="1:8" x14ac:dyDescent="0.25">
      <c r="A93" s="5"/>
      <c r="B93" s="9"/>
      <c r="C93" s="7"/>
      <c r="D93" s="2"/>
      <c r="E93" s="3"/>
      <c r="F93" s="2"/>
      <c r="G93" s="2"/>
      <c r="H93" s="2"/>
    </row>
    <row r="94" spans="1:8" x14ac:dyDescent="0.25">
      <c r="A94" s="5"/>
      <c r="B94" s="9"/>
      <c r="C94" s="7"/>
      <c r="D94" s="2"/>
      <c r="E94" s="3"/>
      <c r="F94" s="2"/>
      <c r="G94" s="2"/>
      <c r="H94" s="2"/>
    </row>
    <row r="95" spans="1:8" x14ac:dyDescent="0.25">
      <c r="A95" s="5"/>
      <c r="B95" s="9"/>
      <c r="C95" s="7"/>
      <c r="D95" s="2"/>
      <c r="E95" s="3"/>
      <c r="F95" s="2"/>
      <c r="G95" s="2"/>
      <c r="H95" s="2"/>
    </row>
    <row r="96" spans="1:8" x14ac:dyDescent="0.25">
      <c r="A96" s="5"/>
      <c r="B96" s="9"/>
      <c r="C96" s="7"/>
      <c r="D96" s="2"/>
      <c r="E96" s="3"/>
      <c r="F96" s="2"/>
      <c r="G96" s="2"/>
      <c r="H96" s="2"/>
    </row>
    <row r="97" spans="1:8" x14ac:dyDescent="0.25">
      <c r="A97" s="5"/>
      <c r="B97" s="9"/>
      <c r="C97" s="7"/>
      <c r="D97" s="2"/>
      <c r="E97" s="3"/>
      <c r="F97" s="2"/>
      <c r="G97" s="2"/>
      <c r="H97" s="2"/>
    </row>
    <row r="98" spans="1:8" x14ac:dyDescent="0.25">
      <c r="A98" s="5"/>
      <c r="B98" s="9"/>
      <c r="C98" s="7"/>
      <c r="D98" s="2"/>
      <c r="E98" s="3"/>
      <c r="F98" s="2"/>
      <c r="G98" s="2"/>
      <c r="H98" s="2"/>
    </row>
    <row r="99" spans="1:8" x14ac:dyDescent="0.25">
      <c r="A99" s="5"/>
      <c r="B99" s="9"/>
      <c r="C99" s="7"/>
      <c r="D99" s="2"/>
      <c r="E99" s="3"/>
      <c r="F99" s="2"/>
      <c r="G99" s="2"/>
      <c r="H99" s="2"/>
    </row>
    <row r="100" spans="1:8" x14ac:dyDescent="0.25">
      <c r="A100" s="5"/>
      <c r="B100" s="9"/>
      <c r="C100" s="7"/>
      <c r="D100" s="2"/>
      <c r="E100" s="3"/>
      <c r="F100" s="2"/>
      <c r="G100" s="2"/>
      <c r="H100" s="2"/>
    </row>
    <row r="101" spans="1:8" x14ac:dyDescent="0.25">
      <c r="A101" s="5"/>
      <c r="B101" s="9"/>
      <c r="C101" s="7"/>
      <c r="D101" s="2"/>
      <c r="E101" s="3"/>
      <c r="F101" s="2"/>
      <c r="G101" s="2"/>
      <c r="H101" s="2"/>
    </row>
  </sheetData>
  <sheetProtection sheet="1" objects="1" scenarios="1" selectLockedCells="1"/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CE675-8BEB-4272-92AF-F09BE3749F5C}">
  <sheetPr codeName="Hárok4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Souhrn!A8&amp;"-"&amp;Souhrn!B8</f>
        <v>68-JCB 406 B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4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40"/>
      <c r="B3" s="35">
        <v>6003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40" t="s">
        <v>54</v>
      </c>
      <c r="B4" s="35">
        <v>6256.4</v>
      </c>
      <c r="C4" s="32">
        <f>IF(B4="","",B4-B3)</f>
        <v>253.39999999999964</v>
      </c>
      <c r="D4" s="35">
        <v>72</v>
      </c>
      <c r="E4" s="32">
        <f>IF(OR(C4="",C4=0,D4=""),"",D4/C4)</f>
        <v>0.28413575374901384</v>
      </c>
      <c r="F4" s="37"/>
      <c r="G4" s="37"/>
      <c r="H4" s="37"/>
    </row>
    <row r="5" spans="1:8" ht="15.75" customHeight="1" x14ac:dyDescent="0.25">
      <c r="A5" s="40" t="s">
        <v>55</v>
      </c>
      <c r="B5" s="35">
        <v>6266.54</v>
      </c>
      <c r="C5" s="32">
        <f t="shared" ref="C5:C50" si="0">IF(B5="","",B5-B4)</f>
        <v>10.140000000000327</v>
      </c>
      <c r="D5" s="35">
        <v>44.4</v>
      </c>
      <c r="E5" s="32">
        <f t="shared" ref="E5:E50" si="1">IF(OR(C5="",C5=0,D5=""),"",D5/C5)</f>
        <v>4.3786982248519291</v>
      </c>
      <c r="F5" s="37"/>
      <c r="G5" s="37"/>
      <c r="H5" s="37"/>
    </row>
    <row r="6" spans="1:8" ht="15.75" customHeight="1" x14ac:dyDescent="0.25">
      <c r="A6" s="40" t="s">
        <v>16</v>
      </c>
      <c r="B6" s="35">
        <v>6285.8</v>
      </c>
      <c r="C6" s="32">
        <f t="shared" si="0"/>
        <v>19.260000000000218</v>
      </c>
      <c r="D6" s="35">
        <v>58.6</v>
      </c>
      <c r="E6" s="32">
        <f t="shared" si="1"/>
        <v>3.0425752855659054</v>
      </c>
      <c r="F6" s="37"/>
      <c r="G6" s="37"/>
      <c r="H6" s="37"/>
    </row>
    <row r="7" spans="1:8" ht="15.75" customHeight="1" x14ac:dyDescent="0.25">
      <c r="A7" s="41" t="s">
        <v>25</v>
      </c>
      <c r="B7" s="35">
        <v>6305.92</v>
      </c>
      <c r="C7" s="32">
        <f t="shared" si="0"/>
        <v>20.119999999999891</v>
      </c>
      <c r="D7" s="35"/>
      <c r="E7" s="32" t="str">
        <f t="shared" si="1"/>
        <v/>
      </c>
      <c r="F7" s="37"/>
      <c r="G7" s="37" t="s">
        <v>56</v>
      </c>
      <c r="H7" s="37"/>
    </row>
    <row r="8" spans="1:8" ht="15.75" customHeight="1" x14ac:dyDescent="0.25">
      <c r="A8" s="41" t="s">
        <v>26</v>
      </c>
      <c r="B8" s="35">
        <v>6310</v>
      </c>
      <c r="C8" s="32">
        <f t="shared" si="0"/>
        <v>4.0799999999999272</v>
      </c>
      <c r="D8" s="35">
        <v>30</v>
      </c>
      <c r="E8" s="32">
        <f t="shared" si="1"/>
        <v>7.3529411764707193</v>
      </c>
      <c r="F8" s="37"/>
      <c r="G8" s="37"/>
      <c r="H8" s="37" t="s">
        <v>18</v>
      </c>
    </row>
    <row r="9" spans="1:8" ht="15.75" customHeight="1" x14ac:dyDescent="0.25">
      <c r="A9" s="41" t="s">
        <v>26</v>
      </c>
      <c r="B9" s="35">
        <v>6313</v>
      </c>
      <c r="C9" s="32">
        <f t="shared" si="0"/>
        <v>3</v>
      </c>
      <c r="D9" s="35">
        <v>30</v>
      </c>
      <c r="E9" s="32">
        <f t="shared" si="1"/>
        <v>10</v>
      </c>
      <c r="F9" s="37"/>
      <c r="G9" s="37"/>
      <c r="H9" s="37" t="s">
        <v>18</v>
      </c>
    </row>
    <row r="10" spans="1:8" ht="15.75" customHeight="1" x14ac:dyDescent="0.25">
      <c r="A10" s="41" t="s">
        <v>28</v>
      </c>
      <c r="B10" s="35">
        <v>6321.7</v>
      </c>
      <c r="C10" s="32">
        <f t="shared" si="0"/>
        <v>8.6999999999998181</v>
      </c>
      <c r="D10" s="35">
        <v>71.5</v>
      </c>
      <c r="E10" s="32">
        <f t="shared" si="1"/>
        <v>8.2183908045978722</v>
      </c>
      <c r="F10" s="37"/>
      <c r="G10" s="37"/>
      <c r="H10" s="37"/>
    </row>
    <row r="11" spans="1:8" ht="15.75" customHeight="1" x14ac:dyDescent="0.25">
      <c r="A11" s="41" t="s">
        <v>50</v>
      </c>
      <c r="B11" s="35">
        <v>6335.5</v>
      </c>
      <c r="C11" s="32">
        <f t="shared" si="0"/>
        <v>13.800000000000182</v>
      </c>
      <c r="D11" s="35">
        <v>30</v>
      </c>
      <c r="E11" s="32">
        <f t="shared" si="1"/>
        <v>2.1739130434782323</v>
      </c>
      <c r="F11" s="37"/>
      <c r="G11" s="37"/>
      <c r="H11" s="37" t="s">
        <v>18</v>
      </c>
    </row>
    <row r="12" spans="1:8" ht="15.75" customHeight="1" x14ac:dyDescent="0.25">
      <c r="A12" s="41" t="s">
        <v>57</v>
      </c>
      <c r="B12" s="35">
        <v>6343.8</v>
      </c>
      <c r="C12" s="32">
        <f t="shared" si="0"/>
        <v>8.3000000000001819</v>
      </c>
      <c r="D12" s="35">
        <v>20</v>
      </c>
      <c r="E12" s="32">
        <f t="shared" si="1"/>
        <v>2.4096385542168148</v>
      </c>
      <c r="F12" s="37"/>
      <c r="G12" s="37"/>
      <c r="H12" s="37" t="s">
        <v>18</v>
      </c>
    </row>
    <row r="13" spans="1:8" ht="15.75" customHeight="1" x14ac:dyDescent="0.25">
      <c r="A13" s="41" t="s">
        <v>51</v>
      </c>
      <c r="B13" s="35">
        <v>6351.5</v>
      </c>
      <c r="C13" s="32">
        <f t="shared" si="0"/>
        <v>7.6999999999998181</v>
      </c>
      <c r="D13" s="35">
        <v>20</v>
      </c>
      <c r="E13" s="32">
        <f t="shared" si="1"/>
        <v>2.5974025974026587</v>
      </c>
      <c r="F13" s="37"/>
      <c r="G13" s="37"/>
      <c r="H13" s="37" t="s">
        <v>18</v>
      </c>
    </row>
    <row r="14" spans="1:8" ht="15.75" customHeight="1" x14ac:dyDescent="0.25">
      <c r="A14" s="41" t="s">
        <v>58</v>
      </c>
      <c r="B14" s="35">
        <v>6367.2</v>
      </c>
      <c r="C14" s="32">
        <f t="shared" si="0"/>
        <v>15.699999999999818</v>
      </c>
      <c r="D14" s="35">
        <v>39.4</v>
      </c>
      <c r="E14" s="32">
        <f t="shared" si="1"/>
        <v>2.5095541401274177</v>
      </c>
      <c r="F14" s="37"/>
      <c r="G14" s="37"/>
      <c r="H14" s="37"/>
    </row>
    <row r="15" spans="1:8" ht="15.75" customHeight="1" x14ac:dyDescent="0.25">
      <c r="A15" s="41" t="s">
        <v>59</v>
      </c>
      <c r="B15" s="35">
        <v>6376.7</v>
      </c>
      <c r="C15" s="32">
        <f t="shared" si="0"/>
        <v>9.5</v>
      </c>
      <c r="D15" s="35">
        <v>20</v>
      </c>
      <c r="E15" s="32">
        <f t="shared" si="1"/>
        <v>2.1052631578947367</v>
      </c>
      <c r="F15" s="37"/>
      <c r="G15" s="37"/>
      <c r="H15" s="37" t="s">
        <v>18</v>
      </c>
    </row>
    <row r="16" spans="1:8" ht="15.75" customHeight="1" x14ac:dyDescent="0.25">
      <c r="A16" s="41" t="s">
        <v>60</v>
      </c>
      <c r="B16" s="35">
        <v>6383.77</v>
      </c>
      <c r="C16" s="32">
        <f t="shared" si="0"/>
        <v>7.0700000000006185</v>
      </c>
      <c r="D16" s="35">
        <v>20</v>
      </c>
      <c r="E16" s="32">
        <f t="shared" si="1"/>
        <v>2.8288543140025815</v>
      </c>
      <c r="F16" s="37"/>
      <c r="G16" s="37"/>
      <c r="H16" s="37" t="s">
        <v>18</v>
      </c>
    </row>
    <row r="17" spans="1:8" ht="15.75" customHeight="1" x14ac:dyDescent="0.25">
      <c r="A17" s="41" t="s">
        <v>31</v>
      </c>
      <c r="B17" s="35">
        <v>6389.19</v>
      </c>
      <c r="C17" s="32">
        <f t="shared" si="0"/>
        <v>5.4199999999991633</v>
      </c>
      <c r="D17" s="35">
        <v>20</v>
      </c>
      <c r="E17" s="32">
        <f t="shared" si="1"/>
        <v>3.6900369003695732</v>
      </c>
      <c r="F17" s="37"/>
      <c r="G17" s="37"/>
      <c r="H17" s="37" t="s">
        <v>18</v>
      </c>
    </row>
    <row r="18" spans="1:8" ht="15.75" customHeight="1" x14ac:dyDescent="0.25">
      <c r="A18" s="41" t="s">
        <v>32</v>
      </c>
      <c r="B18" s="35">
        <v>6393.89</v>
      </c>
      <c r="C18" s="32">
        <f t="shared" si="0"/>
        <v>4.7000000000007276</v>
      </c>
      <c r="D18" s="35">
        <v>20</v>
      </c>
      <c r="E18" s="32">
        <f t="shared" si="1"/>
        <v>4.2553191489355111</v>
      </c>
      <c r="F18" s="37"/>
      <c r="G18" s="37"/>
      <c r="H18" s="37" t="s">
        <v>18</v>
      </c>
    </row>
    <row r="19" spans="1:8" ht="15.75" customHeight="1" x14ac:dyDescent="0.25">
      <c r="A19" s="41" t="s">
        <v>61</v>
      </c>
      <c r="B19" s="35">
        <v>6397.42</v>
      </c>
      <c r="C19" s="32">
        <f t="shared" si="0"/>
        <v>3.5299999999997453</v>
      </c>
      <c r="D19" s="35">
        <v>39.700000000000003</v>
      </c>
      <c r="E19" s="32">
        <f t="shared" si="1"/>
        <v>11.246458923513559</v>
      </c>
      <c r="F19" s="37"/>
      <c r="G19" s="37"/>
      <c r="H19" s="37"/>
    </row>
    <row r="20" spans="1:8" ht="15.75" customHeight="1" x14ac:dyDescent="0.25">
      <c r="A20" s="41" t="s">
        <v>33</v>
      </c>
      <c r="B20" s="35">
        <v>6408.72</v>
      </c>
      <c r="C20" s="32">
        <f t="shared" si="0"/>
        <v>11.300000000000182</v>
      </c>
      <c r="D20" s="35">
        <v>30</v>
      </c>
      <c r="E20" s="32">
        <f t="shared" si="1"/>
        <v>2.6548672566371252</v>
      </c>
      <c r="F20" s="37"/>
      <c r="G20" s="37"/>
      <c r="H20" s="37" t="s">
        <v>18</v>
      </c>
    </row>
    <row r="21" spans="1:8" ht="15.75" customHeight="1" x14ac:dyDescent="0.25">
      <c r="A21" s="41" t="s">
        <v>62</v>
      </c>
      <c r="B21" s="35">
        <v>6419.47</v>
      </c>
      <c r="C21" s="32">
        <f t="shared" si="0"/>
        <v>10.75</v>
      </c>
      <c r="D21" s="35">
        <v>30</v>
      </c>
      <c r="E21" s="32">
        <f t="shared" si="1"/>
        <v>2.7906976744186047</v>
      </c>
      <c r="F21" s="37"/>
      <c r="G21" s="37"/>
      <c r="H21" s="37" t="s">
        <v>18</v>
      </c>
    </row>
    <row r="22" spans="1:8" ht="15.75" customHeight="1" x14ac:dyDescent="0.25">
      <c r="A22" s="40" t="s">
        <v>35</v>
      </c>
      <c r="B22" s="35">
        <v>6426.58</v>
      </c>
      <c r="C22" s="32">
        <f t="shared" si="0"/>
        <v>7.1099999999996726</v>
      </c>
      <c r="D22" s="35">
        <v>20</v>
      </c>
      <c r="E22" s="32">
        <f t="shared" si="1"/>
        <v>2.812939521800411</v>
      </c>
      <c r="F22" s="37"/>
      <c r="G22" s="37"/>
      <c r="H22" s="37" t="s">
        <v>18</v>
      </c>
    </row>
    <row r="23" spans="1:8" ht="15.75" customHeight="1" x14ac:dyDescent="0.25">
      <c r="A23" s="40" t="s">
        <v>63</v>
      </c>
      <c r="B23" s="35">
        <v>6434.3</v>
      </c>
      <c r="C23" s="32">
        <f t="shared" si="0"/>
        <v>7.7200000000002547</v>
      </c>
      <c r="D23" s="35">
        <v>69.8</v>
      </c>
      <c r="E23" s="32">
        <f t="shared" si="1"/>
        <v>9.0414507772017743</v>
      </c>
      <c r="F23" s="37"/>
      <c r="G23" s="37"/>
      <c r="H23" s="37"/>
    </row>
    <row r="24" spans="1:8" ht="15.75" customHeight="1" x14ac:dyDescent="0.25">
      <c r="A24" s="40" t="s">
        <v>64</v>
      </c>
      <c r="B24" s="35">
        <v>6453.01</v>
      </c>
      <c r="C24" s="32">
        <f t="shared" si="0"/>
        <v>18.710000000000036</v>
      </c>
      <c r="D24" s="35">
        <v>50</v>
      </c>
      <c r="E24" s="32">
        <f t="shared" si="1"/>
        <v>2.6723677177979637</v>
      </c>
      <c r="F24" s="37"/>
      <c r="G24" s="37"/>
      <c r="H24" s="37" t="s">
        <v>18</v>
      </c>
    </row>
    <row r="25" spans="1:8" ht="15.75" customHeight="1" x14ac:dyDescent="0.25">
      <c r="A25" s="40" t="s">
        <v>65</v>
      </c>
      <c r="B25" s="35">
        <v>6474.01</v>
      </c>
      <c r="C25" s="32">
        <f t="shared" si="0"/>
        <v>21</v>
      </c>
      <c r="D25" s="35">
        <v>35</v>
      </c>
      <c r="E25" s="32">
        <f t="shared" si="1"/>
        <v>1.6666666666666667</v>
      </c>
      <c r="F25" s="37"/>
      <c r="G25" s="37"/>
      <c r="H25" s="37" t="s">
        <v>18</v>
      </c>
    </row>
    <row r="26" spans="1:8" ht="15.75" customHeight="1" x14ac:dyDescent="0.25">
      <c r="A26" s="40" t="s">
        <v>66</v>
      </c>
      <c r="B26" s="35">
        <v>6481.01</v>
      </c>
      <c r="C26" s="32">
        <f t="shared" si="0"/>
        <v>7</v>
      </c>
      <c r="D26" s="35">
        <v>30</v>
      </c>
      <c r="E26" s="32">
        <f t="shared" si="1"/>
        <v>4.2857142857142856</v>
      </c>
      <c r="F26" s="37"/>
      <c r="G26" s="37"/>
      <c r="H26" s="37" t="s">
        <v>18</v>
      </c>
    </row>
    <row r="27" spans="1:8" ht="15.75" customHeight="1" x14ac:dyDescent="0.25">
      <c r="A27" s="40" t="s">
        <v>67</v>
      </c>
      <c r="B27" s="35">
        <v>6487.8</v>
      </c>
      <c r="C27" s="32">
        <f t="shared" si="0"/>
        <v>6.7899999999999636</v>
      </c>
      <c r="D27" s="35">
        <v>67.7</v>
      </c>
      <c r="E27" s="32">
        <f t="shared" si="1"/>
        <v>9.9705449189985806</v>
      </c>
      <c r="F27" s="37"/>
      <c r="G27" s="37"/>
      <c r="H27" s="37"/>
    </row>
    <row r="28" spans="1:8" ht="15.75" customHeight="1" x14ac:dyDescent="0.25">
      <c r="A28" s="40"/>
      <c r="B28" s="35"/>
      <c r="C28" s="32" t="str">
        <f t="shared" si="0"/>
        <v/>
      </c>
      <c r="D28" s="35"/>
      <c r="E28" s="32" t="str">
        <f t="shared" si="1"/>
        <v/>
      </c>
      <c r="F28" s="37"/>
      <c r="G28" s="37"/>
      <c r="H28" s="37"/>
    </row>
    <row r="29" spans="1:8" ht="15.75" customHeight="1" x14ac:dyDescent="0.25">
      <c r="A29" s="40"/>
      <c r="B29" s="35"/>
      <c r="C29" s="32" t="str">
        <f t="shared" si="0"/>
        <v/>
      </c>
      <c r="D29" s="35"/>
      <c r="E29" s="32" t="str">
        <f t="shared" si="1"/>
        <v/>
      </c>
      <c r="F29" s="37"/>
      <c r="G29" s="37"/>
      <c r="H29" s="37"/>
    </row>
    <row r="30" spans="1:8" ht="15.75" customHeight="1" x14ac:dyDescent="0.25">
      <c r="A30" s="40"/>
      <c r="B30" s="35"/>
      <c r="C30" s="32" t="str">
        <f t="shared" si="0"/>
        <v/>
      </c>
      <c r="D30" s="35"/>
      <c r="E30" s="32" t="str">
        <f t="shared" si="1"/>
        <v/>
      </c>
      <c r="F30" s="37"/>
      <c r="G30" s="37"/>
      <c r="H30" s="37"/>
    </row>
    <row r="31" spans="1:8" ht="15.75" customHeight="1" x14ac:dyDescent="0.25">
      <c r="A31" s="40"/>
      <c r="B31" s="35"/>
      <c r="C31" s="32" t="str">
        <f t="shared" si="0"/>
        <v/>
      </c>
      <c r="D31" s="35"/>
      <c r="E31" s="32" t="str">
        <f t="shared" si="1"/>
        <v/>
      </c>
      <c r="F31" s="37"/>
      <c r="G31" s="37"/>
      <c r="H31" s="37"/>
    </row>
    <row r="32" spans="1:8" ht="15.75" customHeight="1" x14ac:dyDescent="0.25">
      <c r="A32" s="40"/>
      <c r="B32" s="35"/>
      <c r="C32" s="32" t="str">
        <f t="shared" si="0"/>
        <v/>
      </c>
      <c r="D32" s="35"/>
      <c r="E32" s="32" t="str">
        <f t="shared" si="1"/>
        <v/>
      </c>
      <c r="F32" s="37"/>
      <c r="G32" s="37"/>
      <c r="H32" s="37"/>
    </row>
    <row r="33" spans="1:8" ht="15.75" customHeight="1" x14ac:dyDescent="0.25">
      <c r="A33" s="40"/>
      <c r="B33" s="35"/>
      <c r="C33" s="32" t="str">
        <f t="shared" si="0"/>
        <v/>
      </c>
      <c r="D33" s="35"/>
      <c r="E33" s="32" t="str">
        <f t="shared" si="1"/>
        <v/>
      </c>
      <c r="F33" s="37"/>
      <c r="G33" s="37"/>
      <c r="H33" s="37"/>
    </row>
    <row r="34" spans="1:8" ht="15.75" customHeight="1" x14ac:dyDescent="0.25">
      <c r="A34" s="40"/>
      <c r="B34" s="35"/>
      <c r="C34" s="32" t="str">
        <f t="shared" si="0"/>
        <v/>
      </c>
      <c r="D34" s="35"/>
      <c r="E34" s="32" t="str">
        <f t="shared" si="1"/>
        <v/>
      </c>
      <c r="F34" s="37"/>
      <c r="G34" s="37"/>
      <c r="H34" s="37"/>
    </row>
    <row r="35" spans="1:8" ht="15.75" customHeight="1" x14ac:dyDescent="0.25">
      <c r="A35" s="40"/>
      <c r="B35" s="35"/>
      <c r="C35" s="32" t="str">
        <f t="shared" si="0"/>
        <v/>
      </c>
      <c r="D35" s="35"/>
      <c r="E35" s="32" t="str">
        <f t="shared" si="1"/>
        <v/>
      </c>
      <c r="F35" s="37"/>
      <c r="G35" s="37"/>
      <c r="H35" s="37"/>
    </row>
    <row r="36" spans="1:8" ht="15.75" customHeight="1" x14ac:dyDescent="0.25">
      <c r="A36" s="40"/>
      <c r="B36" s="57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40"/>
      <c r="B37" s="57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40"/>
      <c r="B38" s="57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40"/>
      <c r="B39" s="57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40"/>
      <c r="B40" s="57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40"/>
      <c r="B41" s="57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40"/>
      <c r="B42" s="57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40"/>
      <c r="B43" s="57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40"/>
      <c r="B44" s="57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40"/>
      <c r="B45" s="57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40"/>
      <c r="B46" s="57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40"/>
      <c r="B47" s="57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40"/>
      <c r="B48" s="57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40"/>
      <c r="B49" s="57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40"/>
      <c r="B50" s="57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E5BE-48D0-4D36-A739-49EC31D843B8}">
  <sheetPr codeName="Hárok5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4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Souhrn!A9&amp;"-"&amp;Souhrn!B9</f>
        <v>69-JCB 406 B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5" t="s">
        <v>3</v>
      </c>
      <c r="B2" s="53" t="s">
        <v>4</v>
      </c>
      <c r="C2" s="49" t="s">
        <v>5</v>
      </c>
      <c r="D2" s="53" t="s">
        <v>6</v>
      </c>
      <c r="E2" s="49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45"/>
      <c r="B3" s="35">
        <v>5207</v>
      </c>
      <c r="C3" s="32"/>
      <c r="D3" s="35"/>
      <c r="E3" s="32"/>
      <c r="F3" s="47" t="s">
        <v>44</v>
      </c>
      <c r="G3" s="37" t="s">
        <v>123</v>
      </c>
      <c r="H3" s="37"/>
    </row>
    <row r="4" spans="1:8" ht="15.75" customHeight="1" x14ac:dyDescent="0.25">
      <c r="A4" s="46">
        <v>44945</v>
      </c>
      <c r="B4" s="35">
        <v>5225</v>
      </c>
      <c r="C4" s="32">
        <f>IF(B4="","",B4-B3)</f>
        <v>18</v>
      </c>
      <c r="D4" s="35">
        <v>68</v>
      </c>
      <c r="E4" s="32">
        <f>IF(OR(C4="",C4=0,D4=""),"",D4/C4)</f>
        <v>3.7777777777777777</v>
      </c>
      <c r="F4" s="37"/>
      <c r="G4" s="37"/>
      <c r="H4" s="37"/>
    </row>
    <row r="5" spans="1:8" ht="15.75" customHeight="1" x14ac:dyDescent="0.25">
      <c r="A5" s="46">
        <v>44952</v>
      </c>
      <c r="B5" s="35">
        <v>5247.2</v>
      </c>
      <c r="C5" s="32">
        <f t="shared" ref="C5:C50" si="0">IF(B5="","",B5-B4)</f>
        <v>22.199999999999818</v>
      </c>
      <c r="D5" s="35">
        <v>45</v>
      </c>
      <c r="E5" s="32">
        <f t="shared" ref="E5:E50" si="1">IF(OR(C5="",C5=0,D5=""),"",D5/C5)</f>
        <v>2.0270270270270436</v>
      </c>
      <c r="F5" s="37"/>
      <c r="G5" s="37"/>
      <c r="H5" s="37"/>
    </row>
    <row r="6" spans="1:8" ht="15.75" customHeight="1" x14ac:dyDescent="0.25">
      <c r="A6" s="46">
        <v>44963</v>
      </c>
      <c r="B6" s="35"/>
      <c r="C6" s="32" t="str">
        <f t="shared" si="0"/>
        <v/>
      </c>
      <c r="D6" s="35"/>
      <c r="E6" s="32" t="str">
        <f t="shared" si="1"/>
        <v/>
      </c>
      <c r="F6" s="37"/>
      <c r="G6" s="37"/>
      <c r="H6" s="37"/>
    </row>
    <row r="7" spans="1:8" ht="15.75" customHeight="1" x14ac:dyDescent="0.25">
      <c r="A7" s="46"/>
      <c r="B7" s="35"/>
      <c r="C7" s="32" t="str">
        <f t="shared" si="0"/>
        <v/>
      </c>
      <c r="D7" s="35"/>
      <c r="E7" s="32" t="str">
        <f t="shared" si="1"/>
        <v/>
      </c>
      <c r="F7" s="37"/>
      <c r="G7" s="37"/>
      <c r="H7" s="37"/>
    </row>
    <row r="8" spans="1:8" ht="15.75" customHeight="1" x14ac:dyDescent="0.25">
      <c r="A8" s="46"/>
      <c r="B8" s="35"/>
      <c r="C8" s="32" t="str">
        <f t="shared" si="0"/>
        <v/>
      </c>
      <c r="D8" s="35"/>
      <c r="E8" s="32" t="str">
        <f t="shared" si="1"/>
        <v/>
      </c>
      <c r="F8" s="37"/>
      <c r="G8" s="37"/>
      <c r="H8" s="37"/>
    </row>
    <row r="9" spans="1:8" ht="15.75" customHeight="1" x14ac:dyDescent="0.25">
      <c r="A9" s="46"/>
      <c r="B9" s="35"/>
      <c r="C9" s="32" t="str">
        <f t="shared" si="0"/>
        <v/>
      </c>
      <c r="D9" s="35"/>
      <c r="E9" s="32" t="str">
        <f t="shared" si="1"/>
        <v/>
      </c>
      <c r="F9" s="37"/>
      <c r="G9" s="37"/>
      <c r="H9" s="37"/>
    </row>
    <row r="10" spans="1:8" ht="15.75" customHeight="1" x14ac:dyDescent="0.25">
      <c r="A10" s="46"/>
      <c r="B10" s="35"/>
      <c r="C10" s="32" t="str">
        <f t="shared" si="0"/>
        <v/>
      </c>
      <c r="D10" s="35"/>
      <c r="E10" s="32" t="str">
        <f t="shared" si="1"/>
        <v/>
      </c>
      <c r="F10" s="37"/>
      <c r="G10" s="37"/>
      <c r="H10" s="37"/>
    </row>
    <row r="11" spans="1:8" ht="15.75" customHeight="1" x14ac:dyDescent="0.25">
      <c r="A11" s="45"/>
      <c r="B11" s="35"/>
      <c r="C11" s="32" t="str">
        <f t="shared" si="0"/>
        <v/>
      </c>
      <c r="D11" s="35"/>
      <c r="E11" s="32" t="str">
        <f t="shared" si="1"/>
        <v/>
      </c>
      <c r="F11" s="37"/>
      <c r="G11" s="37"/>
      <c r="H11" s="37"/>
    </row>
    <row r="12" spans="1:8" ht="15.75" customHeight="1" x14ac:dyDescent="0.25">
      <c r="A12" s="45"/>
      <c r="B12" s="35"/>
      <c r="C12" s="32" t="str">
        <f t="shared" si="0"/>
        <v/>
      </c>
      <c r="D12" s="35"/>
      <c r="E12" s="32" t="str">
        <f t="shared" si="1"/>
        <v/>
      </c>
      <c r="F12" s="37"/>
      <c r="G12" s="37"/>
      <c r="H12" s="37"/>
    </row>
    <row r="13" spans="1:8" ht="15.75" customHeight="1" x14ac:dyDescent="0.25">
      <c r="A13" s="45"/>
      <c r="B13" s="35"/>
      <c r="C13" s="32" t="str">
        <f t="shared" si="0"/>
        <v/>
      </c>
      <c r="D13" s="35"/>
      <c r="E13" s="32" t="str">
        <f t="shared" si="1"/>
        <v/>
      </c>
      <c r="F13" s="37"/>
      <c r="G13" s="37"/>
      <c r="H13" s="37"/>
    </row>
    <row r="14" spans="1:8" ht="15.75" customHeight="1" x14ac:dyDescent="0.25">
      <c r="A14" s="45"/>
      <c r="B14" s="35"/>
      <c r="C14" s="32" t="str">
        <f t="shared" si="0"/>
        <v/>
      </c>
      <c r="D14" s="35"/>
      <c r="E14" s="32" t="str">
        <f t="shared" si="1"/>
        <v/>
      </c>
      <c r="F14" s="37"/>
      <c r="G14" s="37"/>
      <c r="H14" s="37"/>
    </row>
    <row r="15" spans="1:8" ht="15.75" customHeight="1" x14ac:dyDescent="0.25">
      <c r="A15" s="45"/>
      <c r="B15" s="35"/>
      <c r="C15" s="32" t="str">
        <f t="shared" si="0"/>
        <v/>
      </c>
      <c r="D15" s="35"/>
      <c r="E15" s="32" t="str">
        <f t="shared" si="1"/>
        <v/>
      </c>
      <c r="F15" s="37"/>
      <c r="G15" s="37"/>
      <c r="H15" s="37"/>
    </row>
    <row r="16" spans="1:8" ht="15.75" customHeight="1" x14ac:dyDescent="0.25">
      <c r="A16" s="45"/>
      <c r="B16" s="35"/>
      <c r="C16" s="32" t="str">
        <f t="shared" si="0"/>
        <v/>
      </c>
      <c r="D16" s="35"/>
      <c r="E16" s="32" t="str">
        <f t="shared" si="1"/>
        <v/>
      </c>
      <c r="F16" s="37"/>
      <c r="G16" s="37"/>
      <c r="H16" s="37"/>
    </row>
    <row r="17" spans="1:8" ht="15.75" customHeight="1" x14ac:dyDescent="0.25">
      <c r="A17" s="45"/>
      <c r="B17" s="35"/>
      <c r="C17" s="32" t="str">
        <f t="shared" si="0"/>
        <v/>
      </c>
      <c r="D17" s="35"/>
      <c r="E17" s="32" t="str">
        <f t="shared" si="1"/>
        <v/>
      </c>
      <c r="F17" s="37"/>
      <c r="G17" s="37"/>
      <c r="H17" s="37"/>
    </row>
    <row r="18" spans="1:8" ht="15.75" customHeight="1" x14ac:dyDescent="0.25">
      <c r="A18" s="45"/>
      <c r="B18" s="35"/>
      <c r="C18" s="32" t="str">
        <f t="shared" si="0"/>
        <v/>
      </c>
      <c r="D18" s="35"/>
      <c r="E18" s="32" t="str">
        <f t="shared" si="1"/>
        <v/>
      </c>
      <c r="F18" s="37"/>
      <c r="G18" s="37"/>
      <c r="H18" s="37"/>
    </row>
    <row r="19" spans="1:8" ht="15.75" customHeight="1" x14ac:dyDescent="0.25">
      <c r="A19" s="45"/>
      <c r="B19" s="35"/>
      <c r="C19" s="32" t="str">
        <f t="shared" si="0"/>
        <v/>
      </c>
      <c r="D19" s="35"/>
      <c r="E19" s="32" t="str">
        <f t="shared" si="1"/>
        <v/>
      </c>
      <c r="F19" s="37"/>
      <c r="G19" s="37"/>
      <c r="H19" s="37"/>
    </row>
    <row r="20" spans="1:8" ht="15.75" customHeight="1" x14ac:dyDescent="0.25">
      <c r="A20" s="45"/>
      <c r="B20" s="35"/>
      <c r="C20" s="32" t="str">
        <f t="shared" si="0"/>
        <v/>
      </c>
      <c r="D20" s="35"/>
      <c r="E20" s="32" t="str">
        <f t="shared" si="1"/>
        <v/>
      </c>
      <c r="F20" s="37"/>
      <c r="G20" s="37"/>
      <c r="H20" s="37"/>
    </row>
    <row r="21" spans="1:8" ht="15.75" customHeight="1" x14ac:dyDescent="0.25">
      <c r="A21" s="45"/>
      <c r="B21" s="35"/>
      <c r="C21" s="32" t="str">
        <f t="shared" si="0"/>
        <v/>
      </c>
      <c r="D21" s="35"/>
      <c r="E21" s="32" t="str">
        <f t="shared" si="1"/>
        <v/>
      </c>
      <c r="F21" s="37"/>
      <c r="G21" s="37"/>
      <c r="H21" s="37"/>
    </row>
    <row r="22" spans="1:8" ht="15.75" customHeight="1" x14ac:dyDescent="0.25">
      <c r="A22" s="45"/>
      <c r="B22" s="35"/>
      <c r="C22" s="32" t="str">
        <f t="shared" si="0"/>
        <v/>
      </c>
      <c r="D22" s="35"/>
      <c r="E22" s="32" t="str">
        <f t="shared" si="1"/>
        <v/>
      </c>
      <c r="F22" s="38"/>
      <c r="G22" s="38"/>
      <c r="H22" s="38"/>
    </row>
    <row r="23" spans="1:8" ht="15.75" customHeight="1" x14ac:dyDescent="0.25">
      <c r="A23" s="45"/>
      <c r="B23" s="35"/>
      <c r="C23" s="32" t="str">
        <f t="shared" si="0"/>
        <v/>
      </c>
      <c r="D23" s="35"/>
      <c r="E23" s="32" t="str">
        <f t="shared" si="1"/>
        <v/>
      </c>
      <c r="F23" s="38"/>
      <c r="G23" s="38"/>
      <c r="H23" s="38"/>
    </row>
    <row r="24" spans="1:8" ht="15.75" customHeight="1" x14ac:dyDescent="0.25">
      <c r="A24" s="45"/>
      <c r="B24" s="57"/>
      <c r="C24" s="32" t="str">
        <f t="shared" si="0"/>
        <v/>
      </c>
      <c r="D24" s="57"/>
      <c r="E24" s="32" t="str">
        <f t="shared" si="1"/>
        <v/>
      </c>
      <c r="F24" s="38"/>
      <c r="G24" s="38"/>
      <c r="H24" s="38"/>
    </row>
    <row r="25" spans="1:8" ht="15.75" customHeight="1" x14ac:dyDescent="0.25">
      <c r="A25" s="45"/>
      <c r="B25" s="57"/>
      <c r="C25" s="32" t="str">
        <f t="shared" si="0"/>
        <v/>
      </c>
      <c r="D25" s="57"/>
      <c r="E25" s="32" t="str">
        <f t="shared" si="1"/>
        <v/>
      </c>
      <c r="F25" s="38"/>
      <c r="G25" s="38"/>
      <c r="H25" s="38"/>
    </row>
    <row r="26" spans="1:8" ht="15.75" customHeight="1" x14ac:dyDescent="0.25">
      <c r="A26" s="45"/>
      <c r="B26" s="57"/>
      <c r="C26" s="32" t="str">
        <f t="shared" si="0"/>
        <v/>
      </c>
      <c r="D26" s="57"/>
      <c r="E26" s="32" t="str">
        <f t="shared" si="1"/>
        <v/>
      </c>
      <c r="F26" s="38"/>
      <c r="G26" s="38"/>
      <c r="H26" s="38"/>
    </row>
    <row r="27" spans="1:8" ht="15.75" customHeight="1" x14ac:dyDescent="0.25">
      <c r="A27" s="45"/>
      <c r="B27" s="57"/>
      <c r="C27" s="32" t="str">
        <f t="shared" si="0"/>
        <v/>
      </c>
      <c r="D27" s="57"/>
      <c r="E27" s="32" t="str">
        <f t="shared" si="1"/>
        <v/>
      </c>
      <c r="F27" s="38"/>
      <c r="G27" s="38"/>
      <c r="H27" s="38"/>
    </row>
    <row r="28" spans="1:8" ht="15.75" customHeight="1" x14ac:dyDescent="0.25">
      <c r="A28" s="45"/>
      <c r="B28" s="57"/>
      <c r="C28" s="32" t="str">
        <f t="shared" si="0"/>
        <v/>
      </c>
      <c r="D28" s="57"/>
      <c r="E28" s="32" t="str">
        <f t="shared" si="1"/>
        <v/>
      </c>
      <c r="F28" s="38"/>
      <c r="G28" s="38"/>
      <c r="H28" s="38"/>
    </row>
    <row r="29" spans="1:8" ht="15.75" customHeight="1" x14ac:dyDescent="0.25">
      <c r="A29" s="45"/>
      <c r="B29" s="57"/>
      <c r="C29" s="32" t="str">
        <f t="shared" si="0"/>
        <v/>
      </c>
      <c r="D29" s="57"/>
      <c r="E29" s="32" t="str">
        <f t="shared" si="1"/>
        <v/>
      </c>
      <c r="F29" s="38"/>
      <c r="G29" s="38"/>
      <c r="H29" s="38"/>
    </row>
    <row r="30" spans="1:8" ht="15.75" customHeight="1" x14ac:dyDescent="0.25">
      <c r="A30" s="45"/>
      <c r="B30" s="57"/>
      <c r="C30" s="32" t="str">
        <f t="shared" si="0"/>
        <v/>
      </c>
      <c r="D30" s="57"/>
      <c r="E30" s="32" t="str">
        <f t="shared" si="1"/>
        <v/>
      </c>
      <c r="F30" s="38"/>
      <c r="G30" s="38"/>
      <c r="H30" s="38"/>
    </row>
    <row r="31" spans="1:8" ht="15.75" customHeight="1" x14ac:dyDescent="0.25">
      <c r="A31" s="45"/>
      <c r="B31" s="57"/>
      <c r="C31" s="32" t="str">
        <f t="shared" si="0"/>
        <v/>
      </c>
      <c r="D31" s="57"/>
      <c r="E31" s="32" t="str">
        <f t="shared" si="1"/>
        <v/>
      </c>
      <c r="F31" s="38"/>
      <c r="G31" s="38"/>
      <c r="H31" s="38"/>
    </row>
    <row r="32" spans="1:8" ht="15.75" customHeight="1" x14ac:dyDescent="0.25">
      <c r="A32" s="45"/>
      <c r="B32" s="57"/>
      <c r="C32" s="32" t="str">
        <f t="shared" si="0"/>
        <v/>
      </c>
      <c r="D32" s="57"/>
      <c r="E32" s="32" t="str">
        <f t="shared" si="1"/>
        <v/>
      </c>
      <c r="F32" s="38"/>
      <c r="G32" s="38"/>
      <c r="H32" s="38"/>
    </row>
    <row r="33" spans="1:8" ht="15.75" customHeight="1" x14ac:dyDescent="0.25">
      <c r="A33" s="45"/>
      <c r="B33" s="57"/>
      <c r="C33" s="32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45"/>
      <c r="B34" s="57"/>
      <c r="C34" s="32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45"/>
      <c r="B35" s="57"/>
      <c r="C35" s="32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45"/>
      <c r="B36" s="57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45"/>
      <c r="B37" s="57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45"/>
      <c r="B38" s="57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45"/>
      <c r="B39" s="57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45"/>
      <c r="B40" s="57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45"/>
      <c r="B41" s="57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45"/>
      <c r="B42" s="57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45"/>
      <c r="B43" s="57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45"/>
      <c r="B44" s="57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45"/>
      <c r="B45" s="57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45"/>
      <c r="B46" s="57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45"/>
      <c r="B47" s="57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45"/>
      <c r="B48" s="57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45"/>
      <c r="B49" s="57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45"/>
      <c r="B50" s="57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87FD1-23E8-4DAA-BD2F-CE33B9008D49}">
  <sheetPr codeName="Hárok6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Souhrn!A10&amp;"-"&amp;Souhrn!B10</f>
        <v>74-JCB 406</v>
      </c>
      <c r="B1" s="69"/>
      <c r="C1" s="69"/>
      <c r="D1" s="69"/>
      <c r="E1" s="69"/>
      <c r="F1" s="69"/>
      <c r="G1" s="69"/>
      <c r="H1" s="70"/>
    </row>
    <row r="2" spans="1:8" s="15" customFormat="1" ht="19.5" customHeight="1" x14ac:dyDescent="0.3">
      <c r="A2" s="54" t="s">
        <v>3</v>
      </c>
      <c r="B2" s="53" t="s">
        <v>4</v>
      </c>
      <c r="C2" s="49" t="s">
        <v>5</v>
      </c>
      <c r="D2" s="53" t="s">
        <v>6</v>
      </c>
      <c r="E2" s="49" t="s">
        <v>7</v>
      </c>
      <c r="F2" s="53" t="s">
        <v>8</v>
      </c>
      <c r="G2" s="53" t="s">
        <v>9</v>
      </c>
      <c r="H2" s="53" t="s">
        <v>10</v>
      </c>
    </row>
    <row r="3" spans="1:8" s="15" customFormat="1" ht="15.75" customHeight="1" x14ac:dyDescent="0.3">
      <c r="A3" s="40"/>
      <c r="B3" s="35">
        <v>4807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40" t="s">
        <v>68</v>
      </c>
      <c r="B4" s="35">
        <v>5095</v>
      </c>
      <c r="C4" s="32">
        <f>IF(B4="","",B4-B3)</f>
        <v>288</v>
      </c>
      <c r="D4" s="35">
        <v>52.5</v>
      </c>
      <c r="E4" s="32">
        <f>IF(OR(C4="",C4=0,D4=""),"",D4/C4)</f>
        <v>0.18229166666666666</v>
      </c>
      <c r="F4" s="37"/>
      <c r="G4" s="37"/>
      <c r="H4" s="37"/>
    </row>
    <row r="5" spans="1:8" ht="15.75" customHeight="1" x14ac:dyDescent="0.25">
      <c r="A5" s="40" t="s">
        <v>13</v>
      </c>
      <c r="B5" s="35">
        <v>5130.8999999999996</v>
      </c>
      <c r="C5" s="32">
        <f t="shared" ref="C5:C50" si="0">IF(B5="","",B5-B4)</f>
        <v>35.899999999999636</v>
      </c>
      <c r="D5" s="35">
        <v>73</v>
      </c>
      <c r="E5" s="32">
        <f t="shared" ref="E5:E50" si="1">IF(OR(C5="",C5=0,D5=""),"",D5/C5)</f>
        <v>2.033426183844032</v>
      </c>
      <c r="F5" s="37"/>
      <c r="G5" s="37"/>
      <c r="H5" s="37"/>
    </row>
    <row r="6" spans="1:8" ht="15.75" customHeight="1" x14ac:dyDescent="0.25">
      <c r="A6" s="40" t="s">
        <v>69</v>
      </c>
      <c r="B6" s="35">
        <v>5151.13</v>
      </c>
      <c r="C6" s="32">
        <f t="shared" si="0"/>
        <v>20.230000000000473</v>
      </c>
      <c r="D6" s="35">
        <v>50.4</v>
      </c>
      <c r="E6" s="32">
        <f t="shared" si="1"/>
        <v>2.4913494809687999</v>
      </c>
      <c r="F6" s="37"/>
      <c r="G6" s="37"/>
      <c r="H6" s="37"/>
    </row>
    <row r="7" spans="1:8" ht="15.75" customHeight="1" x14ac:dyDescent="0.25">
      <c r="A7" s="40" t="s">
        <v>22</v>
      </c>
      <c r="B7" s="35">
        <v>5186</v>
      </c>
      <c r="C7" s="32">
        <f t="shared" si="0"/>
        <v>34.869999999999891</v>
      </c>
      <c r="D7" s="35">
        <v>30</v>
      </c>
      <c r="E7" s="32">
        <f t="shared" si="1"/>
        <v>0.86033839977057913</v>
      </c>
      <c r="F7" s="37"/>
      <c r="G7" s="37"/>
      <c r="H7" s="37" t="s">
        <v>18</v>
      </c>
    </row>
    <row r="8" spans="1:8" ht="15.75" customHeight="1" x14ac:dyDescent="0.25">
      <c r="A8" s="40" t="s">
        <v>23</v>
      </c>
      <c r="B8" s="35">
        <v>5203</v>
      </c>
      <c r="C8" s="32">
        <f t="shared" si="0"/>
        <v>17</v>
      </c>
      <c r="D8" s="35">
        <v>25</v>
      </c>
      <c r="E8" s="32">
        <f t="shared" si="1"/>
        <v>1.4705882352941178</v>
      </c>
      <c r="F8" s="37"/>
      <c r="G8" s="37"/>
      <c r="H8" s="37" t="s">
        <v>18</v>
      </c>
    </row>
    <row r="9" spans="1:8" ht="15.75" customHeight="1" x14ac:dyDescent="0.25">
      <c r="A9" s="40" t="s">
        <v>70</v>
      </c>
      <c r="B9" s="35">
        <v>5223</v>
      </c>
      <c r="C9" s="32">
        <f t="shared" si="0"/>
        <v>20</v>
      </c>
      <c r="D9" s="35">
        <v>24</v>
      </c>
      <c r="E9" s="32">
        <f t="shared" si="1"/>
        <v>1.2</v>
      </c>
      <c r="F9" s="37"/>
      <c r="G9" s="37"/>
      <c r="H9" s="37" t="s">
        <v>18</v>
      </c>
    </row>
    <row r="10" spans="1:8" ht="15.75" customHeight="1" x14ac:dyDescent="0.25">
      <c r="A10" s="41" t="s">
        <v>57</v>
      </c>
      <c r="B10" s="35">
        <v>5234.6000000000004</v>
      </c>
      <c r="C10" s="32">
        <f t="shared" si="0"/>
        <v>11.600000000000364</v>
      </c>
      <c r="D10" s="35">
        <v>51.7</v>
      </c>
      <c r="E10" s="32">
        <f t="shared" si="1"/>
        <v>4.4568965517239985</v>
      </c>
      <c r="F10" s="37"/>
      <c r="G10" s="37"/>
      <c r="H10" s="37"/>
    </row>
    <row r="11" spans="1:8" ht="15.75" customHeight="1" x14ac:dyDescent="0.25">
      <c r="A11" s="41" t="s">
        <v>71</v>
      </c>
      <c r="B11" s="35">
        <v>5251.1</v>
      </c>
      <c r="C11" s="32">
        <f t="shared" si="0"/>
        <v>16.5</v>
      </c>
      <c r="D11" s="35">
        <v>35.6</v>
      </c>
      <c r="E11" s="32">
        <f t="shared" si="1"/>
        <v>2.1575757575757577</v>
      </c>
      <c r="F11" s="37"/>
      <c r="G11" s="37"/>
      <c r="H11" s="37"/>
    </row>
    <row r="12" spans="1:8" ht="15.75" customHeight="1" x14ac:dyDescent="0.25">
      <c r="A12" s="41" t="s">
        <v>72</v>
      </c>
      <c r="B12" s="35">
        <v>5276.3</v>
      </c>
      <c r="C12" s="32">
        <f t="shared" si="0"/>
        <v>25.199999999999818</v>
      </c>
      <c r="D12" s="35">
        <v>69.3</v>
      </c>
      <c r="E12" s="32">
        <f t="shared" si="1"/>
        <v>2.7500000000000195</v>
      </c>
      <c r="F12" s="37"/>
      <c r="G12" s="37"/>
      <c r="H12" s="37"/>
    </row>
    <row r="13" spans="1:8" ht="15.75" customHeight="1" x14ac:dyDescent="0.25">
      <c r="A13" s="41" t="s">
        <v>73</v>
      </c>
      <c r="B13" s="35">
        <v>5304.4</v>
      </c>
      <c r="C13" s="32">
        <f t="shared" si="0"/>
        <v>28.099999999999454</v>
      </c>
      <c r="D13" s="35">
        <v>72.900000000000006</v>
      </c>
      <c r="E13" s="32">
        <f t="shared" si="1"/>
        <v>2.5943060498221144</v>
      </c>
      <c r="F13" s="37"/>
      <c r="G13" s="37"/>
      <c r="H13" s="37"/>
    </row>
    <row r="14" spans="1:8" ht="15.75" customHeight="1" x14ac:dyDescent="0.25">
      <c r="A14" s="41" t="s">
        <v>74</v>
      </c>
      <c r="B14" s="35">
        <v>5333.83</v>
      </c>
      <c r="C14" s="32">
        <f t="shared" si="0"/>
        <v>29.430000000000291</v>
      </c>
      <c r="D14" s="35">
        <v>75</v>
      </c>
      <c r="E14" s="32">
        <f t="shared" si="1"/>
        <v>2.548419979612615</v>
      </c>
      <c r="F14" s="37"/>
      <c r="G14" s="37"/>
      <c r="H14" s="37"/>
    </row>
    <row r="15" spans="1:8" ht="15.75" customHeight="1" x14ac:dyDescent="0.25">
      <c r="A15" s="41" t="s">
        <v>75</v>
      </c>
      <c r="B15" s="35">
        <v>5359.6</v>
      </c>
      <c r="C15" s="32">
        <f t="shared" si="0"/>
        <v>25.770000000000437</v>
      </c>
      <c r="D15" s="35">
        <v>38.9</v>
      </c>
      <c r="E15" s="32">
        <f t="shared" si="1"/>
        <v>1.5095071788901568</v>
      </c>
      <c r="F15" s="37"/>
      <c r="G15" s="37"/>
      <c r="H15" s="37"/>
    </row>
    <row r="16" spans="1:8" ht="15.75" customHeight="1" x14ac:dyDescent="0.25">
      <c r="A16" s="40" t="s">
        <v>76</v>
      </c>
      <c r="B16" s="35">
        <v>5382.9</v>
      </c>
      <c r="C16" s="32">
        <f t="shared" si="0"/>
        <v>23.299999999999272</v>
      </c>
      <c r="D16" s="35">
        <v>33.299999999999997</v>
      </c>
      <c r="E16" s="32">
        <f t="shared" si="1"/>
        <v>1.4291845493562676</v>
      </c>
      <c r="F16" s="37"/>
      <c r="G16" s="37"/>
      <c r="H16" s="37"/>
    </row>
    <row r="17" spans="1:8" ht="15.75" customHeight="1" x14ac:dyDescent="0.25">
      <c r="A17" s="40" t="s">
        <v>77</v>
      </c>
      <c r="B17" s="35">
        <v>5408</v>
      </c>
      <c r="C17" s="32">
        <f t="shared" si="0"/>
        <v>25.100000000000364</v>
      </c>
      <c r="D17" s="35">
        <v>61.2</v>
      </c>
      <c r="E17" s="32">
        <f t="shared" si="1"/>
        <v>2.4382470119521562</v>
      </c>
      <c r="F17" s="37"/>
      <c r="G17" s="37"/>
      <c r="H17" s="37"/>
    </row>
    <row r="18" spans="1:8" ht="15.75" customHeight="1" x14ac:dyDescent="0.25">
      <c r="A18" s="40" t="s">
        <v>78</v>
      </c>
      <c r="B18" s="35">
        <v>5432.2</v>
      </c>
      <c r="C18" s="32">
        <f t="shared" si="0"/>
        <v>24.199999999999818</v>
      </c>
      <c r="D18" s="35">
        <v>49.9</v>
      </c>
      <c r="E18" s="32">
        <f t="shared" si="1"/>
        <v>2.0619834710743956</v>
      </c>
      <c r="F18" s="37"/>
      <c r="G18" s="37"/>
      <c r="H18" s="37"/>
    </row>
    <row r="19" spans="1:8" ht="15.75" customHeight="1" x14ac:dyDescent="0.25">
      <c r="A19" s="40" t="s">
        <v>79</v>
      </c>
      <c r="B19" s="35">
        <v>5450.1</v>
      </c>
      <c r="C19" s="32">
        <f t="shared" si="0"/>
        <v>17.900000000000546</v>
      </c>
      <c r="D19" s="35">
        <v>29.5</v>
      </c>
      <c r="E19" s="32">
        <f t="shared" si="1"/>
        <v>1.64804469273738</v>
      </c>
      <c r="F19" s="37"/>
      <c r="G19" s="37"/>
      <c r="H19" s="37"/>
    </row>
    <row r="20" spans="1:8" ht="15.75" customHeight="1" x14ac:dyDescent="0.25">
      <c r="A20" s="40"/>
      <c r="B20" s="35"/>
      <c r="C20" s="32" t="str">
        <f t="shared" si="0"/>
        <v/>
      </c>
      <c r="D20" s="35"/>
      <c r="E20" s="32" t="str">
        <f t="shared" si="1"/>
        <v/>
      </c>
      <c r="F20" s="37"/>
      <c r="G20" s="37"/>
      <c r="H20" s="37"/>
    </row>
    <row r="21" spans="1:8" ht="15.75" customHeight="1" x14ac:dyDescent="0.25">
      <c r="A21" s="40"/>
      <c r="B21" s="35"/>
      <c r="C21" s="32" t="str">
        <f t="shared" si="0"/>
        <v/>
      </c>
      <c r="D21" s="35"/>
      <c r="E21" s="32" t="str">
        <f t="shared" si="1"/>
        <v/>
      </c>
      <c r="F21" s="37"/>
      <c r="G21" s="37"/>
      <c r="H21" s="37"/>
    </row>
    <row r="22" spans="1:8" ht="15.75" customHeight="1" x14ac:dyDescent="0.25">
      <c r="A22" s="40"/>
      <c r="B22" s="35"/>
      <c r="C22" s="32" t="str">
        <f t="shared" si="0"/>
        <v/>
      </c>
      <c r="D22" s="35"/>
      <c r="E22" s="32" t="str">
        <f t="shared" si="1"/>
        <v/>
      </c>
      <c r="F22" s="37"/>
      <c r="G22" s="37"/>
      <c r="H22" s="37"/>
    </row>
    <row r="23" spans="1:8" ht="15.75" customHeight="1" x14ac:dyDescent="0.25">
      <c r="A23" s="40"/>
      <c r="B23" s="35"/>
      <c r="C23" s="32" t="str">
        <f t="shared" si="0"/>
        <v/>
      </c>
      <c r="D23" s="35"/>
      <c r="E23" s="32" t="str">
        <f t="shared" si="1"/>
        <v/>
      </c>
      <c r="F23" s="37"/>
      <c r="G23" s="37"/>
      <c r="H23" s="37"/>
    </row>
    <row r="24" spans="1:8" ht="15.75" customHeight="1" x14ac:dyDescent="0.25">
      <c r="A24" s="40"/>
      <c r="B24" s="35"/>
      <c r="C24" s="32" t="str">
        <f t="shared" si="0"/>
        <v/>
      </c>
      <c r="D24" s="35"/>
      <c r="E24" s="32" t="str">
        <f t="shared" si="1"/>
        <v/>
      </c>
      <c r="F24" s="37"/>
      <c r="G24" s="37"/>
      <c r="H24" s="37"/>
    </row>
    <row r="25" spans="1:8" ht="15.75" customHeight="1" x14ac:dyDescent="0.25">
      <c r="A25" s="40"/>
      <c r="B25" s="35"/>
      <c r="C25" s="32" t="str">
        <f t="shared" si="0"/>
        <v/>
      </c>
      <c r="D25" s="35"/>
      <c r="E25" s="32" t="str">
        <f t="shared" si="1"/>
        <v/>
      </c>
      <c r="F25" s="37"/>
      <c r="G25" s="37"/>
      <c r="H25" s="37"/>
    </row>
    <row r="26" spans="1:8" ht="15.75" customHeight="1" x14ac:dyDescent="0.25">
      <c r="A26" s="40"/>
      <c r="B26" s="35"/>
      <c r="C26" s="32" t="str">
        <f t="shared" si="0"/>
        <v/>
      </c>
      <c r="D26" s="35"/>
      <c r="E26" s="32" t="str">
        <f t="shared" si="1"/>
        <v/>
      </c>
      <c r="F26" s="37"/>
      <c r="G26" s="37"/>
      <c r="H26" s="37"/>
    </row>
    <row r="27" spans="1:8" ht="15.75" customHeight="1" x14ac:dyDescent="0.25">
      <c r="A27" s="40"/>
      <c r="B27" s="57"/>
      <c r="C27" s="32" t="str">
        <f t="shared" si="0"/>
        <v/>
      </c>
      <c r="D27" s="57"/>
      <c r="E27" s="32" t="str">
        <f t="shared" si="1"/>
        <v/>
      </c>
      <c r="F27" s="38"/>
      <c r="G27" s="38"/>
      <c r="H27" s="38"/>
    </row>
    <row r="28" spans="1:8" ht="15.75" customHeight="1" x14ac:dyDescent="0.25">
      <c r="A28" s="40"/>
      <c r="B28" s="57"/>
      <c r="C28" s="32" t="str">
        <f t="shared" si="0"/>
        <v/>
      </c>
      <c r="D28" s="57"/>
      <c r="E28" s="32" t="str">
        <f t="shared" si="1"/>
        <v/>
      </c>
      <c r="F28" s="38"/>
      <c r="G28" s="38"/>
      <c r="H28" s="38"/>
    </row>
    <row r="29" spans="1:8" ht="15.75" customHeight="1" x14ac:dyDescent="0.25">
      <c r="A29" s="40"/>
      <c r="B29" s="57"/>
      <c r="C29" s="32" t="str">
        <f t="shared" si="0"/>
        <v/>
      </c>
      <c r="D29" s="57"/>
      <c r="E29" s="32" t="str">
        <f t="shared" si="1"/>
        <v/>
      </c>
      <c r="F29" s="38"/>
      <c r="G29" s="38"/>
      <c r="H29" s="38"/>
    </row>
    <row r="30" spans="1:8" ht="15.75" customHeight="1" x14ac:dyDescent="0.25">
      <c r="A30" s="40"/>
      <c r="B30" s="57"/>
      <c r="C30" s="32" t="str">
        <f t="shared" si="0"/>
        <v/>
      </c>
      <c r="D30" s="57"/>
      <c r="E30" s="32" t="str">
        <f t="shared" si="1"/>
        <v/>
      </c>
      <c r="F30" s="38"/>
      <c r="G30" s="38"/>
      <c r="H30" s="38"/>
    </row>
    <row r="31" spans="1:8" ht="15.75" customHeight="1" x14ac:dyDescent="0.25">
      <c r="A31" s="40"/>
      <c r="B31" s="57"/>
      <c r="C31" s="32" t="str">
        <f t="shared" si="0"/>
        <v/>
      </c>
      <c r="D31" s="57"/>
      <c r="E31" s="32" t="str">
        <f t="shared" si="1"/>
        <v/>
      </c>
      <c r="F31" s="38"/>
      <c r="G31" s="38"/>
      <c r="H31" s="38"/>
    </row>
    <row r="32" spans="1:8" ht="15.75" customHeight="1" x14ac:dyDescent="0.25">
      <c r="A32" s="40"/>
      <c r="B32" s="57"/>
      <c r="C32" s="32" t="str">
        <f t="shared" si="0"/>
        <v/>
      </c>
      <c r="D32" s="57"/>
      <c r="E32" s="32" t="str">
        <f t="shared" si="1"/>
        <v/>
      </c>
      <c r="F32" s="38"/>
      <c r="G32" s="38"/>
      <c r="H32" s="38"/>
    </row>
    <row r="33" spans="1:8" ht="15.75" customHeight="1" x14ac:dyDescent="0.25">
      <c r="A33" s="40"/>
      <c r="B33" s="57"/>
      <c r="C33" s="32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40"/>
      <c r="B34" s="57"/>
      <c r="C34" s="32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40"/>
      <c r="B35" s="57"/>
      <c r="C35" s="32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40"/>
      <c r="B36" s="57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40"/>
      <c r="B37" s="57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40"/>
      <c r="B38" s="57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40"/>
      <c r="B39" s="57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40"/>
      <c r="B40" s="57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40"/>
      <c r="B41" s="57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40"/>
      <c r="B42" s="57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40"/>
      <c r="B43" s="57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40"/>
      <c r="B44" s="57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40"/>
      <c r="B45" s="57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40"/>
      <c r="B46" s="57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40"/>
      <c r="B47" s="57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40"/>
      <c r="B48" s="57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40"/>
      <c r="B49" s="57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40"/>
      <c r="B50" s="57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0D7C-5C92-4380-A22F-B5124BFFF82D}">
  <sheetPr codeName="Hárok7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Souhrn!A11&amp;"-"&amp;Souhrn!B11</f>
        <v>75-JCB 436 e</v>
      </c>
      <c r="B1" s="69"/>
      <c r="C1" s="69"/>
      <c r="D1" s="69"/>
      <c r="E1" s="69"/>
      <c r="F1" s="69"/>
      <c r="G1" s="69"/>
      <c r="H1" s="70"/>
    </row>
    <row r="2" spans="1:8" s="15" customFormat="1" ht="19.5" customHeight="1" x14ac:dyDescent="0.3">
      <c r="A2" s="54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s="15" customFormat="1" ht="15.75" customHeight="1" x14ac:dyDescent="0.3">
      <c r="A3" s="40"/>
      <c r="B3" s="35">
        <v>4307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41" t="s">
        <v>12</v>
      </c>
      <c r="B4" s="35">
        <v>4383.1000000000004</v>
      </c>
      <c r="C4" s="32">
        <f>IF(B4="","",B4-B3)</f>
        <v>76.100000000000364</v>
      </c>
      <c r="D4" s="35">
        <v>114.3</v>
      </c>
      <c r="E4" s="32">
        <f>IF(OR(C4="",C4=0,D4=""),"",D4/C4)</f>
        <v>1.5019710906701635</v>
      </c>
      <c r="F4" s="37"/>
      <c r="G4" s="37"/>
      <c r="H4" s="37"/>
    </row>
    <row r="5" spans="1:8" ht="15.75" customHeight="1" x14ac:dyDescent="0.25">
      <c r="A5" s="41" t="s">
        <v>54</v>
      </c>
      <c r="B5" s="35">
        <v>4400.7</v>
      </c>
      <c r="C5" s="32">
        <f t="shared" ref="C5:C50" si="0">IF(B5="","",B5-B4)</f>
        <v>17.599999999999454</v>
      </c>
      <c r="D5" s="35">
        <v>108.5</v>
      </c>
      <c r="E5" s="32">
        <f t="shared" ref="E5:E50" si="1">IF(OR(C5="",C5=0,D5=""),"",D5/C5)</f>
        <v>6.1647727272729185</v>
      </c>
      <c r="F5" s="37"/>
      <c r="G5" s="37"/>
      <c r="H5" s="37" t="s">
        <v>80</v>
      </c>
    </row>
    <row r="6" spans="1:8" ht="15.75" customHeight="1" x14ac:dyDescent="0.25">
      <c r="A6" s="41" t="s">
        <v>54</v>
      </c>
      <c r="B6" s="35">
        <v>4409.3</v>
      </c>
      <c r="C6" s="32">
        <f t="shared" si="0"/>
        <v>8.6000000000003638</v>
      </c>
      <c r="D6" s="35"/>
      <c r="E6" s="32" t="str">
        <f t="shared" si="1"/>
        <v/>
      </c>
      <c r="F6" s="37"/>
      <c r="G6" s="37"/>
      <c r="H6" s="37"/>
    </row>
    <row r="7" spans="1:8" ht="15.75" customHeight="1" x14ac:dyDescent="0.25">
      <c r="A7" s="41" t="s">
        <v>15</v>
      </c>
      <c r="B7" s="35">
        <v>4436</v>
      </c>
      <c r="C7" s="32">
        <f t="shared" si="0"/>
        <v>26.699999999999818</v>
      </c>
      <c r="D7" s="44">
        <v>108.9</v>
      </c>
      <c r="E7" s="32">
        <f t="shared" si="1"/>
        <v>4.0786516853932868</v>
      </c>
      <c r="F7" s="37"/>
      <c r="G7" s="37"/>
      <c r="H7" s="37" t="s">
        <v>81</v>
      </c>
    </row>
    <row r="8" spans="1:8" ht="15.75" customHeight="1" x14ac:dyDescent="0.25">
      <c r="A8" s="41" t="s">
        <v>19</v>
      </c>
      <c r="B8" s="35">
        <v>4440.3</v>
      </c>
      <c r="C8" s="32">
        <f t="shared" si="0"/>
        <v>4.3000000000001819</v>
      </c>
      <c r="D8" s="44">
        <v>61.6</v>
      </c>
      <c r="E8" s="32">
        <f t="shared" si="1"/>
        <v>14.325581395348232</v>
      </c>
      <c r="F8" s="37" t="s">
        <v>82</v>
      </c>
      <c r="G8" s="37"/>
      <c r="H8" s="37" t="s">
        <v>81</v>
      </c>
    </row>
    <row r="9" spans="1:8" ht="15.75" customHeight="1" x14ac:dyDescent="0.25">
      <c r="A9" s="41" t="s">
        <v>61</v>
      </c>
      <c r="B9" s="35">
        <v>4455.2</v>
      </c>
      <c r="C9" s="32">
        <f t="shared" si="0"/>
        <v>14.899999999999636</v>
      </c>
      <c r="D9" s="35">
        <v>157.9</v>
      </c>
      <c r="E9" s="32">
        <f t="shared" si="1"/>
        <v>10.597315436241869</v>
      </c>
      <c r="F9" s="37" t="s">
        <v>82</v>
      </c>
      <c r="G9" s="37"/>
      <c r="H9" s="37"/>
    </row>
    <row r="10" spans="1:8" ht="15.75" customHeight="1" x14ac:dyDescent="0.25">
      <c r="A10" s="41" t="s">
        <v>83</v>
      </c>
      <c r="B10" s="35">
        <v>4471</v>
      </c>
      <c r="C10" s="32">
        <f t="shared" si="0"/>
        <v>15.800000000000182</v>
      </c>
      <c r="D10" s="35">
        <v>157</v>
      </c>
      <c r="E10" s="32">
        <f t="shared" si="1"/>
        <v>9.9367088607593796</v>
      </c>
      <c r="F10" s="37" t="s">
        <v>82</v>
      </c>
      <c r="G10" s="37"/>
      <c r="H10" s="37" t="s">
        <v>84</v>
      </c>
    </row>
    <row r="11" spans="1:8" ht="15.75" customHeight="1" x14ac:dyDescent="0.25">
      <c r="A11" s="41" t="s">
        <v>85</v>
      </c>
      <c r="B11" s="35">
        <v>4487.3999999999996</v>
      </c>
      <c r="C11" s="32">
        <f t="shared" si="0"/>
        <v>16.399999999999636</v>
      </c>
      <c r="D11" s="35">
        <v>140.76</v>
      </c>
      <c r="E11" s="32">
        <f t="shared" si="1"/>
        <v>8.5829268292684819</v>
      </c>
      <c r="F11" s="37" t="s">
        <v>82</v>
      </c>
      <c r="G11" s="37"/>
      <c r="H11" s="37" t="s">
        <v>81</v>
      </c>
    </row>
    <row r="12" spans="1:8" ht="15.75" customHeight="1" x14ac:dyDescent="0.25">
      <c r="A12" s="41" t="s">
        <v>77</v>
      </c>
      <c r="B12" s="35">
        <v>4499.1000000000004</v>
      </c>
      <c r="C12" s="32">
        <f t="shared" si="0"/>
        <v>11.700000000000728</v>
      </c>
      <c r="D12" s="35">
        <v>117.1</v>
      </c>
      <c r="E12" s="32">
        <f t="shared" si="1"/>
        <v>10.008547008546385</v>
      </c>
      <c r="F12" s="37" t="s">
        <v>82</v>
      </c>
      <c r="G12" s="37"/>
      <c r="H12" s="37" t="s">
        <v>86</v>
      </c>
    </row>
    <row r="13" spans="1:8" ht="15.75" customHeight="1" x14ac:dyDescent="0.25">
      <c r="A13" s="34">
        <v>44992</v>
      </c>
      <c r="B13" s="35">
        <v>4513</v>
      </c>
      <c r="C13" s="32">
        <f t="shared" si="0"/>
        <v>13.899999999999636</v>
      </c>
      <c r="D13" s="35">
        <v>173.3</v>
      </c>
      <c r="E13" s="32">
        <f t="shared" si="1"/>
        <v>12.467625899280902</v>
      </c>
      <c r="F13" s="37" t="s">
        <v>82</v>
      </c>
      <c r="G13" s="37"/>
      <c r="H13" s="37" t="s">
        <v>87</v>
      </c>
    </row>
    <row r="14" spans="1:8" ht="15.75" customHeight="1" x14ac:dyDescent="0.25">
      <c r="A14" s="40"/>
      <c r="B14" s="35"/>
      <c r="C14" s="32" t="str">
        <f t="shared" si="0"/>
        <v/>
      </c>
      <c r="D14" s="35"/>
      <c r="E14" s="32" t="str">
        <f t="shared" si="1"/>
        <v/>
      </c>
      <c r="F14" s="37"/>
      <c r="G14" s="37"/>
      <c r="H14" s="37"/>
    </row>
    <row r="15" spans="1:8" ht="15.75" customHeight="1" x14ac:dyDescent="0.25">
      <c r="A15" s="40"/>
      <c r="B15" s="35"/>
      <c r="C15" s="32" t="str">
        <f t="shared" si="0"/>
        <v/>
      </c>
      <c r="D15" s="35"/>
      <c r="E15" s="32" t="str">
        <f t="shared" si="1"/>
        <v/>
      </c>
      <c r="F15" s="37"/>
      <c r="G15" s="37"/>
      <c r="H15" s="37"/>
    </row>
    <row r="16" spans="1:8" ht="15.75" customHeight="1" x14ac:dyDescent="0.25">
      <c r="A16" s="40"/>
      <c r="B16" s="35"/>
      <c r="C16" s="32" t="str">
        <f t="shared" si="0"/>
        <v/>
      </c>
      <c r="D16" s="35"/>
      <c r="E16" s="32" t="str">
        <f t="shared" si="1"/>
        <v/>
      </c>
      <c r="F16" s="37"/>
      <c r="G16" s="37"/>
      <c r="H16" s="37"/>
    </row>
    <row r="17" spans="1:8" ht="15.75" customHeight="1" x14ac:dyDescent="0.25">
      <c r="A17" s="40"/>
      <c r="B17" s="35"/>
      <c r="C17" s="32" t="str">
        <f t="shared" si="0"/>
        <v/>
      </c>
      <c r="D17" s="35"/>
      <c r="E17" s="32" t="str">
        <f t="shared" si="1"/>
        <v/>
      </c>
      <c r="F17" s="37"/>
      <c r="G17" s="37"/>
      <c r="H17" s="37"/>
    </row>
    <row r="18" spans="1:8" ht="15.75" customHeight="1" x14ac:dyDescent="0.25">
      <c r="A18" s="40"/>
      <c r="B18" s="35"/>
      <c r="C18" s="32" t="str">
        <f t="shared" si="0"/>
        <v/>
      </c>
      <c r="D18" s="35"/>
      <c r="E18" s="32" t="str">
        <f t="shared" si="1"/>
        <v/>
      </c>
      <c r="F18" s="37"/>
      <c r="G18" s="37"/>
      <c r="H18" s="37"/>
    </row>
    <row r="19" spans="1:8" ht="15.75" customHeight="1" x14ac:dyDescent="0.25">
      <c r="A19" s="40"/>
      <c r="B19" s="35"/>
      <c r="C19" s="32" t="str">
        <f t="shared" si="0"/>
        <v/>
      </c>
      <c r="D19" s="35"/>
      <c r="E19" s="32" t="str">
        <f t="shared" si="1"/>
        <v/>
      </c>
      <c r="F19" s="37"/>
      <c r="G19" s="37"/>
      <c r="H19" s="37"/>
    </row>
    <row r="20" spans="1:8" ht="15.75" customHeight="1" x14ac:dyDescent="0.25">
      <c r="A20" s="40"/>
      <c r="B20" s="35"/>
      <c r="C20" s="32" t="str">
        <f t="shared" si="0"/>
        <v/>
      </c>
      <c r="D20" s="35"/>
      <c r="E20" s="32" t="str">
        <f t="shared" si="1"/>
        <v/>
      </c>
      <c r="F20" s="37"/>
      <c r="G20" s="37"/>
      <c r="H20" s="37"/>
    </row>
    <row r="21" spans="1:8" ht="15.75" customHeight="1" x14ac:dyDescent="0.25">
      <c r="A21" s="40"/>
      <c r="B21" s="35"/>
      <c r="C21" s="32" t="str">
        <f t="shared" si="0"/>
        <v/>
      </c>
      <c r="D21" s="35"/>
      <c r="E21" s="32" t="str">
        <f t="shared" si="1"/>
        <v/>
      </c>
      <c r="F21" s="37"/>
      <c r="G21" s="37"/>
      <c r="H21" s="37"/>
    </row>
    <row r="22" spans="1:8" ht="15.75" customHeight="1" x14ac:dyDescent="0.25">
      <c r="A22" s="40"/>
      <c r="B22" s="35"/>
      <c r="C22" s="32" t="str">
        <f t="shared" si="0"/>
        <v/>
      </c>
      <c r="D22" s="35"/>
      <c r="E22" s="32" t="str">
        <f t="shared" si="1"/>
        <v/>
      </c>
      <c r="F22" s="37"/>
      <c r="G22" s="37"/>
      <c r="H22" s="37"/>
    </row>
    <row r="23" spans="1:8" ht="15.75" customHeight="1" x14ac:dyDescent="0.25">
      <c r="A23" s="40"/>
      <c r="B23" s="35"/>
      <c r="C23" s="32" t="str">
        <f t="shared" si="0"/>
        <v/>
      </c>
      <c r="D23" s="35"/>
      <c r="E23" s="32" t="str">
        <f t="shared" si="1"/>
        <v/>
      </c>
      <c r="F23" s="37"/>
      <c r="G23" s="37"/>
      <c r="H23" s="37"/>
    </row>
    <row r="24" spans="1:8" ht="15.75" customHeight="1" x14ac:dyDescent="0.25">
      <c r="A24" s="40"/>
      <c r="B24" s="57"/>
      <c r="C24" s="32" t="str">
        <f t="shared" si="0"/>
        <v/>
      </c>
      <c r="D24" s="57"/>
      <c r="E24" s="32" t="str">
        <f t="shared" si="1"/>
        <v/>
      </c>
      <c r="F24" s="38"/>
      <c r="G24" s="38"/>
      <c r="H24" s="38"/>
    </row>
    <row r="25" spans="1:8" ht="15.75" customHeight="1" x14ac:dyDescent="0.25">
      <c r="A25" s="40"/>
      <c r="B25" s="57"/>
      <c r="C25" s="32" t="str">
        <f t="shared" si="0"/>
        <v/>
      </c>
      <c r="D25" s="57"/>
      <c r="E25" s="32" t="str">
        <f t="shared" si="1"/>
        <v/>
      </c>
      <c r="F25" s="38"/>
      <c r="G25" s="38"/>
      <c r="H25" s="38"/>
    </row>
    <row r="26" spans="1:8" ht="15.75" customHeight="1" x14ac:dyDescent="0.25">
      <c r="A26" s="40"/>
      <c r="B26" s="57"/>
      <c r="C26" s="32" t="str">
        <f t="shared" si="0"/>
        <v/>
      </c>
      <c r="D26" s="57"/>
      <c r="E26" s="32" t="str">
        <f t="shared" si="1"/>
        <v/>
      </c>
      <c r="F26" s="38"/>
      <c r="G26" s="38"/>
      <c r="H26" s="38"/>
    </row>
    <row r="27" spans="1:8" ht="15.75" customHeight="1" x14ac:dyDescent="0.25">
      <c r="A27" s="40"/>
      <c r="B27" s="57"/>
      <c r="C27" s="32" t="str">
        <f t="shared" si="0"/>
        <v/>
      </c>
      <c r="D27" s="57"/>
      <c r="E27" s="32" t="str">
        <f t="shared" si="1"/>
        <v/>
      </c>
      <c r="F27" s="38"/>
      <c r="G27" s="38"/>
      <c r="H27" s="38"/>
    </row>
    <row r="28" spans="1:8" ht="15.75" customHeight="1" x14ac:dyDescent="0.25">
      <c r="A28" s="40"/>
      <c r="B28" s="57"/>
      <c r="C28" s="32" t="str">
        <f t="shared" si="0"/>
        <v/>
      </c>
      <c r="D28" s="57"/>
      <c r="E28" s="32" t="str">
        <f t="shared" si="1"/>
        <v/>
      </c>
      <c r="F28" s="38"/>
      <c r="G28" s="38"/>
      <c r="H28" s="38"/>
    </row>
    <row r="29" spans="1:8" ht="15.75" customHeight="1" x14ac:dyDescent="0.25">
      <c r="A29" s="40"/>
      <c r="B29" s="57"/>
      <c r="C29" s="32" t="str">
        <f t="shared" si="0"/>
        <v/>
      </c>
      <c r="D29" s="57"/>
      <c r="E29" s="32" t="str">
        <f t="shared" si="1"/>
        <v/>
      </c>
      <c r="F29" s="38"/>
      <c r="G29" s="38"/>
      <c r="H29" s="38"/>
    </row>
    <row r="30" spans="1:8" ht="15.75" customHeight="1" x14ac:dyDescent="0.25">
      <c r="A30" s="40"/>
      <c r="B30" s="57"/>
      <c r="C30" s="32" t="str">
        <f t="shared" si="0"/>
        <v/>
      </c>
      <c r="D30" s="57"/>
      <c r="E30" s="32" t="str">
        <f t="shared" si="1"/>
        <v/>
      </c>
      <c r="F30" s="38"/>
      <c r="G30" s="38"/>
      <c r="H30" s="38"/>
    </row>
    <row r="31" spans="1:8" ht="15.75" customHeight="1" x14ac:dyDescent="0.25">
      <c r="A31" s="40"/>
      <c r="B31" s="57"/>
      <c r="C31" s="32" t="str">
        <f t="shared" si="0"/>
        <v/>
      </c>
      <c r="D31" s="57"/>
      <c r="E31" s="32" t="str">
        <f t="shared" si="1"/>
        <v/>
      </c>
      <c r="F31" s="38"/>
      <c r="G31" s="38"/>
      <c r="H31" s="38"/>
    </row>
    <row r="32" spans="1:8" ht="15.75" customHeight="1" x14ac:dyDescent="0.25">
      <c r="A32" s="40"/>
      <c r="B32" s="57"/>
      <c r="C32" s="32" t="str">
        <f t="shared" si="0"/>
        <v/>
      </c>
      <c r="D32" s="57"/>
      <c r="E32" s="32" t="str">
        <f t="shared" si="1"/>
        <v/>
      </c>
      <c r="F32" s="38"/>
      <c r="G32" s="38"/>
      <c r="H32" s="38"/>
    </row>
    <row r="33" spans="1:8" ht="15.75" customHeight="1" x14ac:dyDescent="0.25">
      <c r="A33" s="40"/>
      <c r="B33" s="57"/>
      <c r="C33" s="32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40"/>
      <c r="B34" s="57"/>
      <c r="C34" s="32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40"/>
      <c r="B35" s="57"/>
      <c r="C35" s="32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40"/>
      <c r="B36" s="57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40"/>
      <c r="B37" s="57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40"/>
      <c r="B38" s="57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40"/>
      <c r="B39" s="57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40"/>
      <c r="B40" s="57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40"/>
      <c r="B41" s="57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40"/>
      <c r="B42" s="57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40"/>
      <c r="B43" s="57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40"/>
      <c r="B44" s="57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40"/>
      <c r="B45" s="57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40"/>
      <c r="B46" s="57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40"/>
      <c r="B47" s="57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40"/>
      <c r="B48" s="57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40"/>
      <c r="B49" s="57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40"/>
      <c r="B50" s="57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3C5-3443-49D6-B598-3DFA1464C360}">
  <sheetPr codeName="Hárok8"/>
  <dimension ref="A1:I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Souhrn!A12&amp;"-"&amp;Souhrn!B12</f>
        <v>87-Terex TL 80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4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40"/>
      <c r="B3" s="35">
        <v>4104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40" t="s">
        <v>68</v>
      </c>
      <c r="B4" s="35">
        <v>4407</v>
      </c>
      <c r="C4" s="32">
        <f>IF(B4="","",B4-B3)</f>
        <v>303</v>
      </c>
      <c r="D4" s="35">
        <v>72.2</v>
      </c>
      <c r="E4" s="32">
        <f>IF(OR(C4="",C4=0,D4=""),"",D4/C4)</f>
        <v>0.23828382838283829</v>
      </c>
      <c r="F4" s="37" t="s">
        <v>88</v>
      </c>
      <c r="G4" s="37"/>
      <c r="H4" s="37"/>
    </row>
    <row r="5" spans="1:8" ht="15.75" customHeight="1" x14ac:dyDescent="0.25">
      <c r="A5" s="41" t="s">
        <v>11</v>
      </c>
      <c r="B5" s="35">
        <v>4430.6000000000004</v>
      </c>
      <c r="C5" s="32">
        <f t="shared" ref="C5:C50" si="0">IF(B5="","",B5-B4)</f>
        <v>23.600000000000364</v>
      </c>
      <c r="D5" s="35">
        <v>72.5</v>
      </c>
      <c r="E5" s="32">
        <f t="shared" ref="E5:E50" si="1">IF(OR(C5="",C5=0,D5=""),"",D5/C5)</f>
        <v>3.0720338983050373</v>
      </c>
      <c r="F5" s="37" t="s">
        <v>88</v>
      </c>
      <c r="G5" s="37"/>
      <c r="H5" s="37"/>
    </row>
    <row r="6" spans="1:8" ht="15.75" customHeight="1" x14ac:dyDescent="0.25">
      <c r="A6" s="41" t="s">
        <v>54</v>
      </c>
      <c r="B6" s="35">
        <v>4461.7</v>
      </c>
      <c r="C6" s="32">
        <f t="shared" si="0"/>
        <v>31.099999999999454</v>
      </c>
      <c r="D6" s="35">
        <v>48.5</v>
      </c>
      <c r="E6" s="32">
        <f t="shared" si="1"/>
        <v>1.5594855305466511</v>
      </c>
      <c r="F6" s="37" t="s">
        <v>88</v>
      </c>
      <c r="G6" s="37"/>
      <c r="H6" s="37"/>
    </row>
    <row r="7" spans="1:8" ht="15.75" customHeight="1" x14ac:dyDescent="0.25">
      <c r="A7" s="41" t="s">
        <v>69</v>
      </c>
      <c r="B7" s="35">
        <v>4500.5</v>
      </c>
      <c r="C7" s="32">
        <f t="shared" si="0"/>
        <v>38.800000000000182</v>
      </c>
      <c r="D7" s="35">
        <v>66.900000000000006</v>
      </c>
      <c r="E7" s="32">
        <f t="shared" si="1"/>
        <v>1.7242268041237034</v>
      </c>
      <c r="F7" s="37" t="s">
        <v>88</v>
      </c>
      <c r="G7" s="37"/>
      <c r="H7" s="37"/>
    </row>
    <row r="8" spans="1:8" ht="15.75" customHeight="1" x14ac:dyDescent="0.25">
      <c r="A8" s="41" t="s">
        <v>89</v>
      </c>
      <c r="B8" s="42">
        <v>4539.6000000000004</v>
      </c>
      <c r="C8" s="32">
        <f t="shared" si="0"/>
        <v>39.100000000000364</v>
      </c>
      <c r="D8" s="42">
        <v>53.7</v>
      </c>
      <c r="E8" s="32">
        <f t="shared" si="1"/>
        <v>1.3734015345268415</v>
      </c>
      <c r="F8" s="37" t="s">
        <v>88</v>
      </c>
      <c r="G8" s="37"/>
      <c r="H8" s="37"/>
    </row>
    <row r="9" spans="1:8" ht="15.75" customHeight="1" x14ac:dyDescent="0.25">
      <c r="A9" s="41" t="s">
        <v>25</v>
      </c>
      <c r="B9" s="42">
        <v>4567.1000000000004</v>
      </c>
      <c r="C9" s="32">
        <f t="shared" si="0"/>
        <v>27.5</v>
      </c>
      <c r="D9" s="42">
        <v>25</v>
      </c>
      <c r="E9" s="32">
        <f t="shared" si="1"/>
        <v>0.90909090909090906</v>
      </c>
      <c r="F9" s="37" t="s">
        <v>88</v>
      </c>
      <c r="G9" s="37"/>
      <c r="H9" s="37" t="s">
        <v>90</v>
      </c>
    </row>
    <row r="10" spans="1:8" ht="15.75" customHeight="1" x14ac:dyDescent="0.25">
      <c r="A10" s="41" t="s">
        <v>91</v>
      </c>
      <c r="B10" s="42">
        <v>4576.3</v>
      </c>
      <c r="C10" s="32">
        <f t="shared" si="0"/>
        <v>9.1999999999998181</v>
      </c>
      <c r="D10" s="42">
        <v>25</v>
      </c>
      <c r="E10" s="32">
        <f t="shared" si="1"/>
        <v>2.7173913043478799</v>
      </c>
      <c r="F10" s="37" t="s">
        <v>88</v>
      </c>
      <c r="G10" s="37"/>
      <c r="H10" s="37" t="s">
        <v>90</v>
      </c>
    </row>
    <row r="11" spans="1:8" ht="15.75" customHeight="1" x14ac:dyDescent="0.25">
      <c r="A11" s="41" t="s">
        <v>70</v>
      </c>
      <c r="B11" s="35">
        <v>4587.1000000000004</v>
      </c>
      <c r="C11" s="32">
        <f t="shared" si="0"/>
        <v>10.800000000000182</v>
      </c>
      <c r="D11" s="35">
        <v>57.1</v>
      </c>
      <c r="E11" s="32">
        <f t="shared" si="1"/>
        <v>5.2870370370369484</v>
      </c>
      <c r="F11" s="37" t="s">
        <v>88</v>
      </c>
      <c r="G11" s="37"/>
      <c r="H11" s="37"/>
    </row>
    <row r="12" spans="1:8" ht="15.75" customHeight="1" x14ac:dyDescent="0.25">
      <c r="A12" s="41" t="s">
        <v>92</v>
      </c>
      <c r="B12" s="35">
        <v>4601.7</v>
      </c>
      <c r="C12" s="32">
        <f t="shared" si="0"/>
        <v>14.599999999999454</v>
      </c>
      <c r="D12" s="35">
        <v>20</v>
      </c>
      <c r="E12" s="32">
        <f t="shared" si="1"/>
        <v>1.3698630136986814</v>
      </c>
      <c r="F12" s="37" t="s">
        <v>88</v>
      </c>
      <c r="G12" s="37"/>
      <c r="H12" s="37" t="s">
        <v>90</v>
      </c>
    </row>
    <row r="13" spans="1:8" ht="15.75" customHeight="1" x14ac:dyDescent="0.25">
      <c r="A13" s="40" t="s">
        <v>93</v>
      </c>
      <c r="B13" s="35">
        <v>4605</v>
      </c>
      <c r="C13" s="32">
        <f t="shared" si="0"/>
        <v>3.3000000000001819</v>
      </c>
      <c r="D13" s="35">
        <v>26.3</v>
      </c>
      <c r="E13" s="32">
        <f t="shared" si="1"/>
        <v>7.969696969696531</v>
      </c>
      <c r="F13" s="37" t="s">
        <v>94</v>
      </c>
      <c r="G13" s="37" t="s">
        <v>123</v>
      </c>
      <c r="H13" s="37"/>
    </row>
    <row r="14" spans="1:8" ht="15.75" customHeight="1" x14ac:dyDescent="0.25">
      <c r="A14" s="40" t="s">
        <v>95</v>
      </c>
      <c r="B14" s="35">
        <v>4622.2</v>
      </c>
      <c r="C14" s="32">
        <f t="shared" si="0"/>
        <v>17.199999999999818</v>
      </c>
      <c r="D14" s="35">
        <v>25</v>
      </c>
      <c r="E14" s="32">
        <f t="shared" si="1"/>
        <v>1.4534883720930387</v>
      </c>
      <c r="F14" s="37" t="s">
        <v>45</v>
      </c>
      <c r="G14" s="37"/>
      <c r="H14" s="37" t="s">
        <v>96</v>
      </c>
    </row>
    <row r="15" spans="1:8" ht="15.75" customHeight="1" x14ac:dyDescent="0.25">
      <c r="A15" s="40" t="s">
        <v>31</v>
      </c>
      <c r="B15" s="35">
        <v>4627.3</v>
      </c>
      <c r="C15" s="32">
        <f t="shared" si="0"/>
        <v>5.1000000000003638</v>
      </c>
      <c r="D15" s="35">
        <v>61.7</v>
      </c>
      <c r="E15" s="32">
        <f t="shared" si="1"/>
        <v>12.098039215685413</v>
      </c>
      <c r="F15" s="37" t="s">
        <v>45</v>
      </c>
      <c r="G15" s="37"/>
      <c r="H15" s="37"/>
    </row>
    <row r="16" spans="1:8" ht="15.75" customHeight="1" x14ac:dyDescent="0.25">
      <c r="A16" s="40" t="s">
        <v>61</v>
      </c>
      <c r="B16" s="35">
        <v>4655.1000000000004</v>
      </c>
      <c r="C16" s="32">
        <f t="shared" si="0"/>
        <v>27.800000000000182</v>
      </c>
      <c r="D16" s="35">
        <v>73.7</v>
      </c>
      <c r="E16" s="32">
        <f t="shared" si="1"/>
        <v>2.6510791366906301</v>
      </c>
      <c r="F16" s="37" t="s">
        <v>45</v>
      </c>
      <c r="G16" s="37"/>
      <c r="H16" s="37"/>
    </row>
    <row r="17" spans="1:9" ht="15.75" customHeight="1" x14ac:dyDescent="0.25">
      <c r="A17" s="40" t="s">
        <v>33</v>
      </c>
      <c r="B17" s="35">
        <v>4666.7</v>
      </c>
      <c r="C17" s="32">
        <f t="shared" si="0"/>
        <v>11.599999999999454</v>
      </c>
      <c r="D17" s="35">
        <v>31.3</v>
      </c>
      <c r="E17" s="32">
        <f t="shared" si="1"/>
        <v>2.6982758620690923</v>
      </c>
      <c r="F17" s="37" t="s">
        <v>45</v>
      </c>
      <c r="G17" s="37"/>
      <c r="H17" s="37"/>
    </row>
    <row r="18" spans="1:9" ht="15.75" customHeight="1" x14ac:dyDescent="0.25">
      <c r="A18" s="40" t="s">
        <v>34</v>
      </c>
      <c r="B18" s="35">
        <v>4694</v>
      </c>
      <c r="C18" s="32">
        <f t="shared" si="0"/>
        <v>27.300000000000182</v>
      </c>
      <c r="D18" s="35">
        <v>69</v>
      </c>
      <c r="E18" s="32">
        <f t="shared" si="1"/>
        <v>2.5274725274725105</v>
      </c>
      <c r="F18" s="37" t="s">
        <v>45</v>
      </c>
      <c r="G18" s="37"/>
      <c r="H18" s="37"/>
    </row>
    <row r="19" spans="1:9" ht="15.75" customHeight="1" x14ac:dyDescent="0.25">
      <c r="A19" s="40" t="s">
        <v>35</v>
      </c>
      <c r="B19" s="35">
        <v>4724.1000000000004</v>
      </c>
      <c r="C19" s="32">
        <f t="shared" si="0"/>
        <v>30.100000000000364</v>
      </c>
      <c r="D19" s="35">
        <v>62.6</v>
      </c>
      <c r="E19" s="32">
        <f t="shared" si="1"/>
        <v>2.0797342192690778</v>
      </c>
      <c r="F19" s="37" t="s">
        <v>45</v>
      </c>
      <c r="G19" s="37"/>
      <c r="H19" s="37"/>
    </row>
    <row r="20" spans="1:9" ht="15.75" customHeight="1" x14ac:dyDescent="0.25">
      <c r="A20" s="40" t="s">
        <v>97</v>
      </c>
      <c r="B20" s="35">
        <v>4729</v>
      </c>
      <c r="C20" s="32">
        <f t="shared" si="0"/>
        <v>4.8999999999996362</v>
      </c>
      <c r="D20" s="35"/>
      <c r="E20" s="32" t="str">
        <f t="shared" si="1"/>
        <v/>
      </c>
      <c r="F20" s="37"/>
      <c r="G20" s="37" t="s">
        <v>38</v>
      </c>
      <c r="H20" s="37"/>
      <c r="I20" s="1" t="s">
        <v>98</v>
      </c>
    </row>
    <row r="21" spans="1:9" ht="15.75" customHeight="1" x14ac:dyDescent="0.25">
      <c r="A21" s="40" t="s">
        <v>64</v>
      </c>
      <c r="B21" s="35">
        <v>4751.3</v>
      </c>
      <c r="C21" s="32">
        <f t="shared" si="0"/>
        <v>22.300000000000182</v>
      </c>
      <c r="D21" s="35">
        <v>61</v>
      </c>
      <c r="E21" s="32">
        <f t="shared" si="1"/>
        <v>2.7354260089685876</v>
      </c>
      <c r="F21" s="37" t="s">
        <v>46</v>
      </c>
      <c r="G21" s="37"/>
      <c r="H21" s="37"/>
    </row>
    <row r="22" spans="1:9" ht="15.75" customHeight="1" x14ac:dyDescent="0.25">
      <c r="A22" s="40" t="s">
        <v>99</v>
      </c>
      <c r="B22" s="35">
        <v>4761.2</v>
      </c>
      <c r="C22" s="32">
        <f t="shared" si="0"/>
        <v>9.8999999999996362</v>
      </c>
      <c r="D22" s="35">
        <v>42.6</v>
      </c>
      <c r="E22" s="32">
        <f t="shared" si="1"/>
        <v>4.3030303030304609</v>
      </c>
      <c r="F22" s="37" t="s">
        <v>46</v>
      </c>
      <c r="G22" s="37"/>
      <c r="H22" s="37"/>
    </row>
    <row r="23" spans="1:9" ht="15.75" customHeight="1" x14ac:dyDescent="0.25">
      <c r="A23" s="40" t="s">
        <v>100</v>
      </c>
      <c r="B23" s="35">
        <v>4779</v>
      </c>
      <c r="C23" s="32">
        <f t="shared" si="0"/>
        <v>17.800000000000182</v>
      </c>
      <c r="D23" s="35">
        <v>50.3</v>
      </c>
      <c r="E23" s="32">
        <f t="shared" si="1"/>
        <v>2.8258426966291843</v>
      </c>
      <c r="F23" s="37" t="s">
        <v>46</v>
      </c>
      <c r="G23" s="37"/>
      <c r="H23" s="37"/>
    </row>
    <row r="24" spans="1:9" ht="15.75" customHeight="1" x14ac:dyDescent="0.25">
      <c r="A24" s="40" t="s">
        <v>101</v>
      </c>
      <c r="B24" s="35">
        <v>4803</v>
      </c>
      <c r="C24" s="32">
        <f t="shared" si="0"/>
        <v>24</v>
      </c>
      <c r="D24" s="35">
        <v>43.3</v>
      </c>
      <c r="E24" s="32">
        <f t="shared" si="1"/>
        <v>1.8041666666666665</v>
      </c>
      <c r="F24" s="37" t="s">
        <v>46</v>
      </c>
      <c r="G24" s="37"/>
      <c r="H24" s="37"/>
    </row>
    <row r="25" spans="1:9" ht="15.75" customHeight="1" x14ac:dyDescent="0.25">
      <c r="A25" s="40" t="s">
        <v>78</v>
      </c>
      <c r="B25" s="35">
        <v>4818.5</v>
      </c>
      <c r="C25" s="32">
        <f t="shared" si="0"/>
        <v>15.5</v>
      </c>
      <c r="D25" s="35">
        <v>20</v>
      </c>
      <c r="E25" s="32">
        <f t="shared" si="1"/>
        <v>1.2903225806451613</v>
      </c>
      <c r="F25" s="37" t="s">
        <v>46</v>
      </c>
      <c r="G25" s="37"/>
      <c r="H25" s="37" t="s">
        <v>102</v>
      </c>
    </row>
    <row r="26" spans="1:9" ht="15.75" customHeight="1" x14ac:dyDescent="0.25">
      <c r="A26" s="40" t="s">
        <v>78</v>
      </c>
      <c r="B26" s="35">
        <v>4824.3999999999996</v>
      </c>
      <c r="C26" s="32">
        <f t="shared" si="0"/>
        <v>5.8999999999996362</v>
      </c>
      <c r="D26" s="35">
        <v>63.1</v>
      </c>
      <c r="E26" s="32">
        <f t="shared" si="1"/>
        <v>10.694915254237948</v>
      </c>
      <c r="F26" s="37" t="s">
        <v>46</v>
      </c>
      <c r="G26" s="37"/>
      <c r="H26" s="37"/>
    </row>
    <row r="27" spans="1:9" ht="15.75" customHeight="1" x14ac:dyDescent="0.25">
      <c r="A27" s="40" t="s">
        <v>103</v>
      </c>
      <c r="B27" s="35">
        <v>4848.8</v>
      </c>
      <c r="C27" s="32">
        <f t="shared" si="0"/>
        <v>24.400000000000546</v>
      </c>
      <c r="D27" s="35">
        <v>10</v>
      </c>
      <c r="E27" s="32">
        <f t="shared" si="1"/>
        <v>0.40983606557376134</v>
      </c>
      <c r="F27" s="37" t="s">
        <v>46</v>
      </c>
      <c r="G27" s="37"/>
      <c r="H27" s="37" t="s">
        <v>102</v>
      </c>
    </row>
    <row r="28" spans="1:9" ht="15.75" customHeight="1" x14ac:dyDescent="0.25">
      <c r="A28" s="40" t="s">
        <v>104</v>
      </c>
      <c r="B28" s="35">
        <v>4850.6000000000004</v>
      </c>
      <c r="C28" s="32">
        <f t="shared" si="0"/>
        <v>1.8000000000001819</v>
      </c>
      <c r="D28" s="35">
        <v>49.3</v>
      </c>
      <c r="E28" s="32">
        <f t="shared" si="1"/>
        <v>27.388888888886118</v>
      </c>
      <c r="F28" s="37" t="s">
        <v>46</v>
      </c>
      <c r="G28" s="37"/>
      <c r="H28" s="37"/>
    </row>
    <row r="29" spans="1:9" ht="15.75" customHeight="1" x14ac:dyDescent="0.25">
      <c r="A29" s="40"/>
      <c r="B29" s="35"/>
      <c r="C29" s="32" t="str">
        <f t="shared" si="0"/>
        <v/>
      </c>
      <c r="D29" s="35"/>
      <c r="E29" s="32" t="str">
        <f t="shared" si="1"/>
        <v/>
      </c>
      <c r="F29" s="37" t="s">
        <v>53</v>
      </c>
      <c r="G29" s="37"/>
      <c r="H29" s="37"/>
    </row>
    <row r="30" spans="1:9" ht="15.75" customHeight="1" x14ac:dyDescent="0.25">
      <c r="A30" s="40"/>
      <c r="B30" s="35"/>
      <c r="C30" s="32" t="str">
        <f t="shared" si="0"/>
        <v/>
      </c>
      <c r="D30" s="35"/>
      <c r="E30" s="32" t="str">
        <f t="shared" si="1"/>
        <v/>
      </c>
      <c r="F30" s="37"/>
      <c r="G30" s="37"/>
      <c r="H30" s="37"/>
    </row>
    <row r="31" spans="1:9" ht="15.75" customHeight="1" x14ac:dyDescent="0.25">
      <c r="A31" s="40"/>
      <c r="B31" s="35"/>
      <c r="C31" s="32" t="str">
        <f t="shared" si="0"/>
        <v/>
      </c>
      <c r="D31" s="35"/>
      <c r="E31" s="32" t="str">
        <f t="shared" si="1"/>
        <v/>
      </c>
      <c r="F31" s="37"/>
      <c r="G31" s="37"/>
      <c r="H31" s="37"/>
    </row>
    <row r="32" spans="1:9" ht="15.75" customHeight="1" x14ac:dyDescent="0.25">
      <c r="A32" s="40"/>
      <c r="B32" s="35"/>
      <c r="C32" s="32" t="str">
        <f t="shared" si="0"/>
        <v/>
      </c>
      <c r="D32" s="35"/>
      <c r="E32" s="32" t="str">
        <f t="shared" si="1"/>
        <v/>
      </c>
      <c r="F32" s="37"/>
      <c r="G32" s="37"/>
      <c r="H32" s="37"/>
    </row>
    <row r="33" spans="1:8" ht="15.75" customHeight="1" x14ac:dyDescent="0.25">
      <c r="A33" s="40"/>
      <c r="B33" s="35"/>
      <c r="C33" s="32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40"/>
      <c r="B34" s="35"/>
      <c r="C34" s="32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40"/>
      <c r="B35" s="35"/>
      <c r="C35" s="32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40"/>
      <c r="B36" s="35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40"/>
      <c r="B37" s="35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40"/>
      <c r="B38" s="35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40"/>
      <c r="B39" s="35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40"/>
      <c r="B40" s="35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40"/>
      <c r="B41" s="35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40"/>
      <c r="B42" s="35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40"/>
      <c r="B43" s="35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40"/>
      <c r="B44" s="35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40"/>
      <c r="B45" s="35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40"/>
      <c r="B46" s="35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40"/>
      <c r="B47" s="35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40"/>
      <c r="B48" s="35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40"/>
      <c r="B49" s="35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40"/>
      <c r="B50" s="35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1827F-AFF5-4C97-B0DE-5C3FE9ED08E4}">
  <sheetPr codeName="Hárok9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Souhrn!A13&amp;"-"&amp;Souhrn!B13</f>
        <v>88-Terex TL 80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4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40"/>
      <c r="B3" s="35">
        <v>4386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40" t="s">
        <v>68</v>
      </c>
      <c r="B4" s="35">
        <v>4777.7</v>
      </c>
      <c r="C4" s="32">
        <f>IF(B4="","",B4-B3)</f>
        <v>391.69999999999982</v>
      </c>
      <c r="D4" s="35">
        <v>69.099999999999994</v>
      </c>
      <c r="E4" s="32">
        <f>IF(OR(C4="",C4=0,D4=""),"",D4/C4)</f>
        <v>0.17641051825376569</v>
      </c>
      <c r="F4" s="37" t="s">
        <v>105</v>
      </c>
      <c r="G4" s="37"/>
      <c r="H4" s="37"/>
    </row>
    <row r="5" spans="1:8" ht="15.75" customHeight="1" x14ac:dyDescent="0.25">
      <c r="A5" s="40" t="s">
        <v>11</v>
      </c>
      <c r="B5" s="35">
        <v>4796</v>
      </c>
      <c r="C5" s="32">
        <f t="shared" ref="C5:C50" si="0">IF(B5="","",B5-B4)</f>
        <v>18.300000000000182</v>
      </c>
      <c r="D5" s="35">
        <v>66.7</v>
      </c>
      <c r="E5" s="32">
        <f t="shared" ref="E5:E50" si="1">IF(OR(C5="",C5=0,D5=""),"",D5/C5)</f>
        <v>3.6448087431693628</v>
      </c>
      <c r="F5" s="37" t="s">
        <v>105</v>
      </c>
      <c r="G5" s="37"/>
      <c r="H5" s="37"/>
    </row>
    <row r="6" spans="1:8" ht="15.75" customHeight="1" x14ac:dyDescent="0.25">
      <c r="A6" s="40" t="s">
        <v>12</v>
      </c>
      <c r="B6" s="35">
        <v>4811.2</v>
      </c>
      <c r="C6" s="32">
        <f t="shared" si="0"/>
        <v>15.199999999999818</v>
      </c>
      <c r="D6" s="35">
        <v>44.1</v>
      </c>
      <c r="E6" s="32">
        <f t="shared" si="1"/>
        <v>2.9013157894737192</v>
      </c>
      <c r="F6" s="37" t="s">
        <v>106</v>
      </c>
      <c r="G6" s="37"/>
      <c r="H6" s="37"/>
    </row>
    <row r="7" spans="1:8" ht="15.75" customHeight="1" x14ac:dyDescent="0.25">
      <c r="A7" s="40" t="s">
        <v>54</v>
      </c>
      <c r="B7" s="35">
        <v>4824.3999999999996</v>
      </c>
      <c r="C7" s="32">
        <f t="shared" si="0"/>
        <v>13.199999999999818</v>
      </c>
      <c r="D7" s="35">
        <v>54.1</v>
      </c>
      <c r="E7" s="32">
        <f t="shared" si="1"/>
        <v>4.0984848484849055</v>
      </c>
      <c r="F7" s="37" t="s">
        <v>106</v>
      </c>
      <c r="G7" s="37"/>
      <c r="H7" s="37"/>
    </row>
    <row r="8" spans="1:8" ht="15.75" customHeight="1" x14ac:dyDescent="0.25">
      <c r="A8" s="41" t="s">
        <v>16</v>
      </c>
      <c r="B8" s="35">
        <v>4848</v>
      </c>
      <c r="C8" s="32">
        <f t="shared" si="0"/>
        <v>23.600000000000364</v>
      </c>
      <c r="D8" s="35">
        <v>55.6</v>
      </c>
      <c r="E8" s="32">
        <f t="shared" si="1"/>
        <v>2.355932203389794</v>
      </c>
      <c r="F8" s="37" t="s">
        <v>105</v>
      </c>
      <c r="G8" s="37"/>
      <c r="H8" s="37"/>
    </row>
    <row r="9" spans="1:8" ht="15.75" customHeight="1" x14ac:dyDescent="0.25">
      <c r="A9" s="41" t="s">
        <v>20</v>
      </c>
      <c r="B9" s="35">
        <v>4871.2</v>
      </c>
      <c r="C9" s="32">
        <f t="shared" si="0"/>
        <v>23.199999999999818</v>
      </c>
      <c r="D9" s="35">
        <v>62.3</v>
      </c>
      <c r="E9" s="32">
        <f t="shared" si="1"/>
        <v>2.6853448275862277</v>
      </c>
      <c r="F9" s="37" t="s">
        <v>105</v>
      </c>
      <c r="G9" s="37" t="s">
        <v>123</v>
      </c>
      <c r="H9" s="37"/>
    </row>
    <row r="10" spans="1:8" ht="15.75" customHeight="1" x14ac:dyDescent="0.25">
      <c r="A10" s="41" t="s">
        <v>49</v>
      </c>
      <c r="B10" s="35">
        <v>4913.5</v>
      </c>
      <c r="C10" s="32">
        <f t="shared" si="0"/>
        <v>42.300000000000182</v>
      </c>
      <c r="D10" s="35">
        <v>20</v>
      </c>
      <c r="E10" s="32">
        <f t="shared" si="1"/>
        <v>0.47281323877068354</v>
      </c>
      <c r="F10" s="37" t="s">
        <v>105</v>
      </c>
      <c r="G10" s="37"/>
      <c r="H10" s="37" t="s">
        <v>18</v>
      </c>
    </row>
    <row r="11" spans="1:8" ht="15.75" customHeight="1" x14ac:dyDescent="0.25">
      <c r="A11" s="41" t="s">
        <v>49</v>
      </c>
      <c r="B11" s="35">
        <v>4915</v>
      </c>
      <c r="C11" s="32">
        <f t="shared" si="0"/>
        <v>1.5</v>
      </c>
      <c r="D11" s="35">
        <v>62.2</v>
      </c>
      <c r="E11" s="32">
        <f t="shared" si="1"/>
        <v>41.466666666666669</v>
      </c>
      <c r="F11" s="37" t="s">
        <v>105</v>
      </c>
      <c r="G11" s="37"/>
      <c r="H11" s="37"/>
    </row>
    <row r="12" spans="1:8" ht="15.75" customHeight="1" x14ac:dyDescent="0.25">
      <c r="A12" s="41" t="s">
        <v>27</v>
      </c>
      <c r="B12" s="35">
        <v>4933.5</v>
      </c>
      <c r="C12" s="32">
        <f t="shared" si="0"/>
        <v>18.5</v>
      </c>
      <c r="D12" s="35">
        <v>38</v>
      </c>
      <c r="E12" s="32">
        <f t="shared" si="1"/>
        <v>2.0540540540540539</v>
      </c>
      <c r="F12" s="37" t="s">
        <v>105</v>
      </c>
      <c r="G12" s="37"/>
      <c r="H12" s="37"/>
    </row>
    <row r="13" spans="1:8" ht="15.75" customHeight="1" x14ac:dyDescent="0.25">
      <c r="A13" s="41" t="s">
        <v>91</v>
      </c>
      <c r="B13" s="35">
        <v>4961.3</v>
      </c>
      <c r="C13" s="32">
        <f t="shared" si="0"/>
        <v>27.800000000000182</v>
      </c>
      <c r="D13" s="35">
        <v>58.2</v>
      </c>
      <c r="E13" s="32">
        <f t="shared" si="1"/>
        <v>2.0935251798561016</v>
      </c>
      <c r="F13" s="37" t="s">
        <v>105</v>
      </c>
      <c r="G13" s="37"/>
      <c r="H13" s="37"/>
    </row>
    <row r="14" spans="1:8" ht="15.75" customHeight="1" x14ac:dyDescent="0.25">
      <c r="A14" s="41" t="s">
        <v>70</v>
      </c>
      <c r="B14" s="35">
        <v>4977</v>
      </c>
      <c r="C14" s="32">
        <f t="shared" si="0"/>
        <v>15.699999999999818</v>
      </c>
      <c r="D14" s="35">
        <v>57</v>
      </c>
      <c r="E14" s="32">
        <f t="shared" si="1"/>
        <v>3.6305732484076856</v>
      </c>
      <c r="F14" s="37" t="s">
        <v>105</v>
      </c>
      <c r="G14" s="37"/>
      <c r="H14" s="37"/>
    </row>
    <row r="15" spans="1:8" ht="15.75" customHeight="1" x14ac:dyDescent="0.25">
      <c r="A15" s="41" t="s">
        <v>107</v>
      </c>
      <c r="B15" s="35">
        <v>5008</v>
      </c>
      <c r="C15" s="32">
        <f t="shared" si="0"/>
        <v>31</v>
      </c>
      <c r="D15" s="35">
        <v>20</v>
      </c>
      <c r="E15" s="32">
        <f t="shared" si="1"/>
        <v>0.64516129032258063</v>
      </c>
      <c r="F15" s="37" t="s">
        <v>105</v>
      </c>
      <c r="G15" s="37"/>
      <c r="H15" s="37" t="s">
        <v>18</v>
      </c>
    </row>
    <row r="16" spans="1:8" ht="15.75" customHeight="1" x14ac:dyDescent="0.25">
      <c r="A16" s="41" t="s">
        <v>58</v>
      </c>
      <c r="B16" s="35">
        <v>5008.8</v>
      </c>
      <c r="C16" s="32">
        <f t="shared" si="0"/>
        <v>0.8000000000001819</v>
      </c>
      <c r="D16" s="35">
        <v>56.3</v>
      </c>
      <c r="E16" s="32">
        <f t="shared" si="1"/>
        <v>70.374999999983999</v>
      </c>
      <c r="F16" s="37" t="s">
        <v>108</v>
      </c>
      <c r="G16" s="37"/>
      <c r="H16" s="37"/>
    </row>
    <row r="17" spans="1:8" ht="15.75" customHeight="1" x14ac:dyDescent="0.25">
      <c r="A17" s="40" t="s">
        <v>95</v>
      </c>
      <c r="B17" s="35">
        <v>5016.6000000000004</v>
      </c>
      <c r="C17" s="32">
        <f t="shared" si="0"/>
        <v>7.8000000000001819</v>
      </c>
      <c r="D17" s="35">
        <v>32.6</v>
      </c>
      <c r="E17" s="32">
        <f t="shared" si="1"/>
        <v>4.179487179487082</v>
      </c>
      <c r="F17" s="37" t="s">
        <v>105</v>
      </c>
      <c r="G17" s="37"/>
      <c r="H17" s="37"/>
    </row>
    <row r="18" spans="1:8" ht="15.75" customHeight="1" x14ac:dyDescent="0.25">
      <c r="A18" s="41" t="s">
        <v>109</v>
      </c>
      <c r="B18" s="35">
        <v>5029.6000000000004</v>
      </c>
      <c r="C18" s="32">
        <f t="shared" si="0"/>
        <v>13</v>
      </c>
      <c r="D18" s="35">
        <v>50</v>
      </c>
      <c r="E18" s="32">
        <f t="shared" si="1"/>
        <v>3.8461538461538463</v>
      </c>
      <c r="F18" s="37" t="s">
        <v>108</v>
      </c>
      <c r="G18" s="37"/>
      <c r="H18" s="37"/>
    </row>
    <row r="19" spans="1:8" ht="15.75" customHeight="1" x14ac:dyDescent="0.25">
      <c r="A19" s="40" t="s">
        <v>35</v>
      </c>
      <c r="B19" s="35">
        <v>5056.3999999999996</v>
      </c>
      <c r="C19" s="32">
        <f t="shared" si="0"/>
        <v>26.799999999999272</v>
      </c>
      <c r="D19" s="35">
        <v>51.7</v>
      </c>
      <c r="E19" s="32">
        <f t="shared" si="1"/>
        <v>1.9291044776119928</v>
      </c>
      <c r="F19" s="37" t="s">
        <v>108</v>
      </c>
      <c r="G19" s="37"/>
      <c r="H19" s="37"/>
    </row>
    <row r="20" spans="1:8" ht="15.75" customHeight="1" x14ac:dyDescent="0.25">
      <c r="A20" s="40" t="s">
        <v>97</v>
      </c>
      <c r="B20" s="35">
        <v>5082.1000000000004</v>
      </c>
      <c r="C20" s="32">
        <f t="shared" si="0"/>
        <v>25.700000000000728</v>
      </c>
      <c r="D20" s="35">
        <v>70.8</v>
      </c>
      <c r="E20" s="32">
        <f t="shared" si="1"/>
        <v>2.7548638132294938</v>
      </c>
      <c r="F20" s="37" t="s">
        <v>108</v>
      </c>
      <c r="G20" s="37"/>
      <c r="H20" s="37"/>
    </row>
    <row r="21" spans="1:8" ht="15.75" customHeight="1" x14ac:dyDescent="0.25">
      <c r="A21" s="40" t="s">
        <v>64</v>
      </c>
      <c r="B21" s="35">
        <v>5100.8</v>
      </c>
      <c r="C21" s="32">
        <f t="shared" si="0"/>
        <v>18.699999999999818</v>
      </c>
      <c r="D21" s="35">
        <v>60.3</v>
      </c>
      <c r="E21" s="32">
        <f t="shared" si="1"/>
        <v>3.2245989304813145</v>
      </c>
      <c r="F21" s="37" t="s">
        <v>105</v>
      </c>
      <c r="G21" s="37"/>
      <c r="H21" s="37"/>
    </row>
    <row r="22" spans="1:8" ht="15.75" customHeight="1" x14ac:dyDescent="0.25">
      <c r="A22" s="40" t="s">
        <v>110</v>
      </c>
      <c r="B22" s="35">
        <v>5115.3999999999996</v>
      </c>
      <c r="C22" s="32">
        <f t="shared" si="0"/>
        <v>14.599999999999454</v>
      </c>
      <c r="D22" s="35">
        <v>54.1</v>
      </c>
      <c r="E22" s="32">
        <f t="shared" si="1"/>
        <v>3.705479452054933</v>
      </c>
      <c r="F22" s="37" t="s">
        <v>105</v>
      </c>
      <c r="G22" s="37"/>
      <c r="H22" s="37"/>
    </row>
    <row r="23" spans="1:8" ht="15.75" customHeight="1" x14ac:dyDescent="0.25">
      <c r="A23" s="40" t="s">
        <v>99</v>
      </c>
      <c r="B23" s="35">
        <v>5134.8</v>
      </c>
      <c r="C23" s="32">
        <f t="shared" si="0"/>
        <v>19.400000000000546</v>
      </c>
      <c r="D23" s="35">
        <v>65.3</v>
      </c>
      <c r="E23" s="32">
        <f t="shared" si="1"/>
        <v>3.365979381443204</v>
      </c>
      <c r="F23" s="37" t="s">
        <v>105</v>
      </c>
      <c r="G23" s="37"/>
      <c r="H23" s="37"/>
    </row>
    <row r="24" spans="1:8" ht="15.75" customHeight="1" x14ac:dyDescent="0.25">
      <c r="A24" s="40" t="s">
        <v>100</v>
      </c>
      <c r="B24" s="35">
        <v>5151.8</v>
      </c>
      <c r="C24" s="32">
        <f t="shared" si="0"/>
        <v>17</v>
      </c>
      <c r="D24" s="35">
        <v>46.1</v>
      </c>
      <c r="E24" s="32">
        <f t="shared" si="1"/>
        <v>2.7117647058823531</v>
      </c>
      <c r="F24" s="37" t="s">
        <v>105</v>
      </c>
      <c r="G24" s="37"/>
      <c r="H24" s="37"/>
    </row>
    <row r="25" spans="1:8" ht="15.75" customHeight="1" x14ac:dyDescent="0.25">
      <c r="A25" s="40" t="s">
        <v>77</v>
      </c>
      <c r="B25" s="35">
        <v>5164.3</v>
      </c>
      <c r="C25" s="32">
        <f t="shared" si="0"/>
        <v>12.5</v>
      </c>
      <c r="D25" s="35">
        <v>50.4</v>
      </c>
      <c r="E25" s="32">
        <f t="shared" si="1"/>
        <v>4.032</v>
      </c>
      <c r="F25" s="37" t="s">
        <v>105</v>
      </c>
      <c r="G25" s="37"/>
      <c r="H25" s="37"/>
    </row>
    <row r="26" spans="1:8" ht="15.75" customHeight="1" x14ac:dyDescent="0.25">
      <c r="A26" s="40" t="s">
        <v>78</v>
      </c>
      <c r="B26" s="35">
        <v>5185.2</v>
      </c>
      <c r="C26" s="32">
        <f t="shared" si="0"/>
        <v>20.899999999999636</v>
      </c>
      <c r="D26" s="35">
        <v>34.799999999999997</v>
      </c>
      <c r="E26" s="32">
        <f t="shared" si="1"/>
        <v>1.6650717703349571</v>
      </c>
      <c r="F26" s="37" t="s">
        <v>105</v>
      </c>
      <c r="G26" s="37"/>
      <c r="H26" s="37"/>
    </row>
    <row r="27" spans="1:8" s="16" customFormat="1" ht="15.75" customHeight="1" x14ac:dyDescent="0.25">
      <c r="A27" s="67" t="s">
        <v>103</v>
      </c>
      <c r="B27" s="58">
        <v>5212.5</v>
      </c>
      <c r="C27" s="32">
        <f t="shared" si="0"/>
        <v>27.300000000000182</v>
      </c>
      <c r="D27" s="58">
        <v>66.7</v>
      </c>
      <c r="E27" s="32">
        <f t="shared" si="1"/>
        <v>2.443223443223427</v>
      </c>
      <c r="F27" s="43" t="s">
        <v>105</v>
      </c>
      <c r="G27" s="43"/>
      <c r="H27" s="43"/>
    </row>
    <row r="28" spans="1:8" ht="15.75" customHeight="1" x14ac:dyDescent="0.25">
      <c r="A28" s="40"/>
      <c r="B28" s="57"/>
      <c r="C28" s="32" t="str">
        <f t="shared" si="0"/>
        <v/>
      </c>
      <c r="D28" s="57"/>
      <c r="E28" s="32" t="str">
        <f t="shared" si="1"/>
        <v/>
      </c>
      <c r="F28" s="38"/>
      <c r="G28" s="38"/>
      <c r="H28" s="38"/>
    </row>
    <row r="29" spans="1:8" ht="15.75" customHeight="1" x14ac:dyDescent="0.25">
      <c r="A29" s="40"/>
      <c r="B29" s="57"/>
      <c r="C29" s="32" t="str">
        <f t="shared" si="0"/>
        <v/>
      </c>
      <c r="D29" s="57"/>
      <c r="E29" s="32" t="str">
        <f t="shared" si="1"/>
        <v/>
      </c>
      <c r="F29" s="38"/>
      <c r="G29" s="38"/>
      <c r="H29" s="38"/>
    </row>
    <row r="30" spans="1:8" ht="15.75" customHeight="1" x14ac:dyDescent="0.25">
      <c r="A30" s="40"/>
      <c r="B30" s="57"/>
      <c r="C30" s="32" t="str">
        <f t="shared" si="0"/>
        <v/>
      </c>
      <c r="D30" s="57"/>
      <c r="E30" s="32" t="str">
        <f t="shared" si="1"/>
        <v/>
      </c>
      <c r="F30" s="38"/>
      <c r="G30" s="38"/>
      <c r="H30" s="38"/>
    </row>
    <row r="31" spans="1:8" ht="15.75" customHeight="1" x14ac:dyDescent="0.25">
      <c r="A31" s="40"/>
      <c r="B31" s="57"/>
      <c r="C31" s="32" t="str">
        <f t="shared" si="0"/>
        <v/>
      </c>
      <c r="D31" s="57"/>
      <c r="E31" s="32" t="str">
        <f t="shared" si="1"/>
        <v/>
      </c>
      <c r="F31" s="38"/>
      <c r="G31" s="38"/>
      <c r="H31" s="38"/>
    </row>
    <row r="32" spans="1:8" ht="15.75" customHeight="1" x14ac:dyDescent="0.25">
      <c r="A32" s="40"/>
      <c r="B32" s="57"/>
      <c r="C32" s="32" t="str">
        <f t="shared" si="0"/>
        <v/>
      </c>
      <c r="D32" s="57"/>
      <c r="E32" s="32" t="str">
        <f t="shared" si="1"/>
        <v/>
      </c>
      <c r="F32" s="38"/>
      <c r="G32" s="38"/>
      <c r="H32" s="38"/>
    </row>
    <row r="33" spans="1:8" ht="15.75" customHeight="1" x14ac:dyDescent="0.25">
      <c r="A33" s="40"/>
      <c r="B33" s="57"/>
      <c r="C33" s="32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40"/>
      <c r="B34" s="57"/>
      <c r="C34" s="32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40"/>
      <c r="B35" s="57"/>
      <c r="C35" s="32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40"/>
      <c r="B36" s="57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40"/>
      <c r="B37" s="57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40"/>
      <c r="B38" s="57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40"/>
      <c r="B39" s="57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40"/>
      <c r="B40" s="57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40"/>
      <c r="B41" s="57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40"/>
      <c r="B42" s="57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40"/>
      <c r="B43" s="57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40"/>
      <c r="B44" s="57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40"/>
      <c r="B45" s="57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40"/>
      <c r="B46" s="57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40"/>
      <c r="B47" s="57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40"/>
      <c r="B48" s="57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40"/>
      <c r="B49" s="57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40"/>
      <c r="B50" s="57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ADC-6855-4DAC-87D0-24F3E48CA648}">
  <sheetPr codeName="Hárok10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Souhrn!A14&amp;"-"&amp;Souhrn!B14</f>
        <v>100-JCB 406 T 4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2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34"/>
      <c r="B3" s="35">
        <v>3134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36" t="s">
        <v>111</v>
      </c>
      <c r="B4" s="42">
        <v>3638.9</v>
      </c>
      <c r="C4" s="26">
        <f>IF(B4="","",B4-B3)</f>
        <v>504.90000000000009</v>
      </c>
      <c r="D4" s="42">
        <v>35.4</v>
      </c>
      <c r="E4" s="32">
        <f>IF(OR(C4="",C4=0,D4=""),"",D4/C4)</f>
        <v>7.0112893642305385E-2</v>
      </c>
      <c r="F4" s="37"/>
      <c r="G4" s="37"/>
      <c r="H4" s="37"/>
    </row>
    <row r="5" spans="1:8" ht="15.75" customHeight="1" x14ac:dyDescent="0.25">
      <c r="A5" s="36" t="s">
        <v>11</v>
      </c>
      <c r="B5" s="42">
        <v>3657.5</v>
      </c>
      <c r="C5" s="26">
        <f t="shared" ref="C5:C50" si="0">IF(B5="","",B5-B4)</f>
        <v>18.599999999999909</v>
      </c>
      <c r="D5" s="42">
        <v>43.5</v>
      </c>
      <c r="E5" s="32">
        <f t="shared" ref="E5:E50" si="1">IF(OR(C5="",C5=0,D5=""),"",D5/C5)</f>
        <v>2.3387096774193661</v>
      </c>
      <c r="F5" s="37"/>
      <c r="G5" s="37"/>
      <c r="H5" s="37"/>
    </row>
    <row r="6" spans="1:8" ht="15.75" customHeight="1" x14ac:dyDescent="0.25">
      <c r="A6" s="36" t="s">
        <v>54</v>
      </c>
      <c r="B6" s="42">
        <v>3680.9</v>
      </c>
      <c r="C6" s="26">
        <f t="shared" si="0"/>
        <v>23.400000000000091</v>
      </c>
      <c r="D6" s="42">
        <v>57.8</v>
      </c>
      <c r="E6" s="32">
        <f t="shared" si="1"/>
        <v>2.4700854700854604</v>
      </c>
      <c r="F6" s="37"/>
      <c r="G6" s="37"/>
      <c r="H6" s="37"/>
    </row>
    <row r="7" spans="1:8" ht="15.75" customHeight="1" x14ac:dyDescent="0.25">
      <c r="A7" s="36" t="s">
        <v>15</v>
      </c>
      <c r="B7" s="42">
        <v>3702.41</v>
      </c>
      <c r="C7" s="26">
        <f t="shared" si="0"/>
        <v>21.509999999999764</v>
      </c>
      <c r="D7" s="42">
        <v>17</v>
      </c>
      <c r="E7" s="32">
        <f t="shared" si="1"/>
        <v>0.79033007903301655</v>
      </c>
      <c r="F7" s="37"/>
      <c r="G7" s="37"/>
      <c r="H7" s="37" t="s">
        <v>90</v>
      </c>
    </row>
    <row r="8" spans="1:8" ht="15.75" customHeight="1" x14ac:dyDescent="0.25">
      <c r="A8" s="36" t="s">
        <v>69</v>
      </c>
      <c r="B8" s="42">
        <v>3712.89</v>
      </c>
      <c r="C8" s="26">
        <f t="shared" si="0"/>
        <v>10.480000000000018</v>
      </c>
      <c r="D8" s="42">
        <v>62.8</v>
      </c>
      <c r="E8" s="32">
        <f t="shared" si="1"/>
        <v>5.9923664122137295</v>
      </c>
      <c r="F8" s="37"/>
      <c r="G8" s="37"/>
      <c r="H8" s="37"/>
    </row>
    <row r="9" spans="1:8" ht="15.75" customHeight="1" x14ac:dyDescent="0.25">
      <c r="A9" s="36" t="s">
        <v>20</v>
      </c>
      <c r="B9" s="35">
        <v>3737.18</v>
      </c>
      <c r="C9" s="26">
        <f t="shared" si="0"/>
        <v>24.289999999999964</v>
      </c>
      <c r="D9" s="35">
        <v>24</v>
      </c>
      <c r="E9" s="32">
        <f t="shared" si="1"/>
        <v>0.9880609304240443</v>
      </c>
      <c r="F9" s="37"/>
      <c r="G9" s="37"/>
      <c r="H9" s="37" t="s">
        <v>90</v>
      </c>
    </row>
    <row r="10" spans="1:8" ht="15.75" customHeight="1" x14ac:dyDescent="0.25">
      <c r="A10" s="36" t="s">
        <v>89</v>
      </c>
      <c r="B10" s="35">
        <v>3748.6</v>
      </c>
      <c r="C10" s="26">
        <f t="shared" si="0"/>
        <v>11.420000000000073</v>
      </c>
      <c r="D10" s="35">
        <v>63.2</v>
      </c>
      <c r="E10" s="32">
        <f t="shared" si="1"/>
        <v>5.5341506129596851</v>
      </c>
      <c r="F10" s="37"/>
      <c r="G10" s="37"/>
      <c r="H10" s="37"/>
    </row>
    <row r="11" spans="1:8" ht="15.75" customHeight="1" x14ac:dyDescent="0.25">
      <c r="A11" s="36" t="s">
        <v>29</v>
      </c>
      <c r="B11" s="35">
        <v>3766.96</v>
      </c>
      <c r="C11" s="26">
        <f t="shared" si="0"/>
        <v>18.360000000000127</v>
      </c>
      <c r="D11" s="35">
        <v>25</v>
      </c>
      <c r="E11" s="32">
        <f t="shared" si="1"/>
        <v>1.36165577342047</v>
      </c>
      <c r="F11" s="37"/>
      <c r="G11" s="37"/>
      <c r="H11" s="37" t="s">
        <v>90</v>
      </c>
    </row>
    <row r="12" spans="1:8" ht="15.75" customHeight="1" x14ac:dyDescent="0.25">
      <c r="A12" s="36" t="s">
        <v>50</v>
      </c>
      <c r="B12" s="35">
        <v>3766.96</v>
      </c>
      <c r="C12" s="26">
        <f t="shared" si="0"/>
        <v>0</v>
      </c>
      <c r="D12" s="35">
        <v>25</v>
      </c>
      <c r="E12" s="32" t="str">
        <f t="shared" si="1"/>
        <v/>
      </c>
      <c r="F12" s="37"/>
      <c r="G12" s="37"/>
      <c r="H12" s="37" t="s">
        <v>90</v>
      </c>
    </row>
    <row r="13" spans="1:8" ht="15.75" customHeight="1" x14ac:dyDescent="0.25">
      <c r="A13" s="36" t="s">
        <v>51</v>
      </c>
      <c r="B13" s="35">
        <v>3773.35</v>
      </c>
      <c r="C13" s="26">
        <f t="shared" si="0"/>
        <v>6.3899999999998727</v>
      </c>
      <c r="D13" s="35">
        <v>20</v>
      </c>
      <c r="E13" s="32">
        <f t="shared" si="1"/>
        <v>3.1298904538341783</v>
      </c>
      <c r="F13" s="37"/>
      <c r="G13" s="37"/>
      <c r="H13" s="37" t="s">
        <v>90</v>
      </c>
    </row>
    <row r="14" spans="1:8" ht="15.75" customHeight="1" x14ac:dyDescent="0.25">
      <c r="A14" s="36">
        <v>44939</v>
      </c>
      <c r="B14" s="35">
        <v>3785.45</v>
      </c>
      <c r="C14" s="26">
        <f t="shared" si="0"/>
        <v>12.099999999999909</v>
      </c>
      <c r="D14" s="35">
        <v>25</v>
      </c>
      <c r="E14" s="32">
        <f t="shared" si="1"/>
        <v>2.0661157024793542</v>
      </c>
      <c r="F14" s="37"/>
      <c r="G14" s="37"/>
      <c r="H14" s="37" t="s">
        <v>90</v>
      </c>
    </row>
    <row r="15" spans="1:8" ht="15.75" customHeight="1" x14ac:dyDescent="0.25">
      <c r="A15" s="36">
        <v>44970</v>
      </c>
      <c r="B15" s="35">
        <v>3796.2</v>
      </c>
      <c r="C15" s="26">
        <f t="shared" si="0"/>
        <v>10.75</v>
      </c>
      <c r="D15" s="35">
        <v>67.2</v>
      </c>
      <c r="E15" s="32">
        <f t="shared" si="1"/>
        <v>6.2511627906976743</v>
      </c>
      <c r="F15" s="37"/>
      <c r="G15" s="37"/>
      <c r="H15" s="37"/>
    </row>
    <row r="16" spans="1:8" ht="15.75" customHeight="1" x14ac:dyDescent="0.25">
      <c r="A16" s="34">
        <v>44993</v>
      </c>
      <c r="B16" s="35">
        <v>3811.9</v>
      </c>
      <c r="C16" s="26">
        <f t="shared" si="0"/>
        <v>15.700000000000273</v>
      </c>
      <c r="D16" s="35">
        <v>26.6</v>
      </c>
      <c r="E16" s="32">
        <f t="shared" si="1"/>
        <v>1.6942675159235374</v>
      </c>
      <c r="F16" s="37"/>
      <c r="G16" s="37"/>
      <c r="H16" s="37"/>
    </row>
    <row r="17" spans="1:8" ht="15.75" customHeight="1" x14ac:dyDescent="0.25">
      <c r="A17" s="34"/>
      <c r="B17" s="35"/>
      <c r="C17" s="26" t="str">
        <f t="shared" si="0"/>
        <v/>
      </c>
      <c r="D17" s="35"/>
      <c r="E17" s="32" t="str">
        <f t="shared" si="1"/>
        <v/>
      </c>
      <c r="F17" s="37"/>
      <c r="G17" s="37"/>
      <c r="H17" s="37"/>
    </row>
    <row r="18" spans="1:8" ht="15.75" customHeight="1" x14ac:dyDescent="0.25">
      <c r="A18" s="34"/>
      <c r="B18" s="35"/>
      <c r="C18" s="26" t="str">
        <f t="shared" si="0"/>
        <v/>
      </c>
      <c r="D18" s="35"/>
      <c r="E18" s="32" t="str">
        <f t="shared" si="1"/>
        <v/>
      </c>
      <c r="F18" s="37"/>
      <c r="G18" s="37"/>
      <c r="H18" s="37"/>
    </row>
    <row r="19" spans="1:8" ht="15.75" customHeight="1" x14ac:dyDescent="0.25">
      <c r="A19" s="34"/>
      <c r="B19" s="35"/>
      <c r="C19" s="26" t="str">
        <f t="shared" si="0"/>
        <v/>
      </c>
      <c r="D19" s="35"/>
      <c r="E19" s="32" t="str">
        <f t="shared" si="1"/>
        <v/>
      </c>
      <c r="F19" s="37"/>
      <c r="G19" s="37"/>
      <c r="H19" s="37"/>
    </row>
    <row r="20" spans="1:8" ht="15.75" customHeight="1" x14ac:dyDescent="0.25">
      <c r="A20" s="34"/>
      <c r="B20" s="35"/>
      <c r="C20" s="26" t="str">
        <f t="shared" si="0"/>
        <v/>
      </c>
      <c r="D20" s="35"/>
      <c r="E20" s="32" t="str">
        <f t="shared" si="1"/>
        <v/>
      </c>
      <c r="F20" s="37"/>
      <c r="G20" s="37"/>
      <c r="H20" s="37"/>
    </row>
    <row r="21" spans="1:8" ht="15.75" customHeight="1" x14ac:dyDescent="0.25">
      <c r="A21" s="34"/>
      <c r="B21" s="35"/>
      <c r="C21" s="26" t="str">
        <f t="shared" si="0"/>
        <v/>
      </c>
      <c r="D21" s="35"/>
      <c r="E21" s="32" t="str">
        <f t="shared" si="1"/>
        <v/>
      </c>
      <c r="F21" s="37"/>
      <c r="G21" s="37"/>
      <c r="H21" s="37"/>
    </row>
    <row r="22" spans="1:8" ht="15.75" customHeight="1" x14ac:dyDescent="0.25">
      <c r="A22" s="34"/>
      <c r="B22" s="35"/>
      <c r="C22" s="26" t="str">
        <f t="shared" si="0"/>
        <v/>
      </c>
      <c r="D22" s="35"/>
      <c r="E22" s="32" t="str">
        <f t="shared" si="1"/>
        <v/>
      </c>
      <c r="F22" s="37"/>
      <c r="G22" s="37"/>
      <c r="H22" s="37"/>
    </row>
    <row r="23" spans="1:8" ht="15.75" customHeight="1" x14ac:dyDescent="0.25">
      <c r="A23" s="34"/>
      <c r="B23" s="35"/>
      <c r="C23" s="26" t="str">
        <f t="shared" si="0"/>
        <v/>
      </c>
      <c r="D23" s="35"/>
      <c r="E23" s="32" t="str">
        <f t="shared" si="1"/>
        <v/>
      </c>
      <c r="F23" s="37"/>
      <c r="G23" s="37"/>
      <c r="H23" s="37"/>
    </row>
    <row r="24" spans="1:8" ht="15.75" customHeight="1" x14ac:dyDescent="0.25">
      <c r="A24" s="34"/>
      <c r="B24" s="35"/>
      <c r="C24" s="26" t="str">
        <f t="shared" si="0"/>
        <v/>
      </c>
      <c r="D24" s="35"/>
      <c r="E24" s="32" t="str">
        <f t="shared" si="1"/>
        <v/>
      </c>
      <c r="F24" s="37"/>
      <c r="G24" s="37"/>
      <c r="H24" s="37"/>
    </row>
    <row r="25" spans="1:8" ht="15.75" customHeight="1" x14ac:dyDescent="0.25">
      <c r="A25" s="34"/>
      <c r="B25" s="35"/>
      <c r="C25" s="26" t="str">
        <f t="shared" si="0"/>
        <v/>
      </c>
      <c r="D25" s="35"/>
      <c r="E25" s="32" t="str">
        <f t="shared" si="1"/>
        <v/>
      </c>
      <c r="F25" s="37"/>
      <c r="G25" s="37"/>
      <c r="H25" s="37"/>
    </row>
    <row r="26" spans="1:8" ht="15.75" customHeight="1" x14ac:dyDescent="0.25">
      <c r="A26" s="34"/>
      <c r="B26" s="35"/>
      <c r="C26" s="26" t="str">
        <f t="shared" si="0"/>
        <v/>
      </c>
      <c r="D26" s="35"/>
      <c r="E26" s="32" t="str">
        <f t="shared" si="1"/>
        <v/>
      </c>
      <c r="F26" s="37"/>
      <c r="G26" s="37"/>
      <c r="H26" s="37"/>
    </row>
    <row r="27" spans="1:8" ht="15.75" customHeight="1" x14ac:dyDescent="0.25">
      <c r="A27" s="34"/>
      <c r="B27" s="57"/>
      <c r="C27" s="26" t="str">
        <f t="shared" si="0"/>
        <v/>
      </c>
      <c r="D27" s="57"/>
      <c r="E27" s="32" t="str">
        <f t="shared" si="1"/>
        <v/>
      </c>
      <c r="F27" s="38"/>
      <c r="G27" s="38"/>
      <c r="H27" s="38"/>
    </row>
    <row r="28" spans="1:8" ht="15.75" customHeight="1" x14ac:dyDescent="0.25">
      <c r="A28" s="34"/>
      <c r="B28" s="57"/>
      <c r="C28" s="26" t="str">
        <f t="shared" si="0"/>
        <v/>
      </c>
      <c r="D28" s="57"/>
      <c r="E28" s="32" t="str">
        <f t="shared" si="1"/>
        <v/>
      </c>
      <c r="F28" s="38"/>
      <c r="G28" s="38"/>
      <c r="H28" s="38"/>
    </row>
    <row r="29" spans="1:8" ht="15.75" customHeight="1" x14ac:dyDescent="0.25">
      <c r="A29" s="34"/>
      <c r="B29" s="57"/>
      <c r="C29" s="26" t="str">
        <f t="shared" si="0"/>
        <v/>
      </c>
      <c r="D29" s="57"/>
      <c r="E29" s="32" t="str">
        <f t="shared" si="1"/>
        <v/>
      </c>
      <c r="F29" s="38"/>
      <c r="G29" s="38"/>
      <c r="H29" s="38"/>
    </row>
    <row r="30" spans="1:8" ht="15.75" customHeight="1" x14ac:dyDescent="0.25">
      <c r="A30" s="34"/>
      <c r="B30" s="57"/>
      <c r="C30" s="26" t="str">
        <f t="shared" si="0"/>
        <v/>
      </c>
      <c r="D30" s="57"/>
      <c r="E30" s="32" t="str">
        <f t="shared" si="1"/>
        <v/>
      </c>
      <c r="F30" s="38"/>
      <c r="G30" s="38"/>
      <c r="H30" s="38"/>
    </row>
    <row r="31" spans="1:8" ht="15.75" customHeight="1" x14ac:dyDescent="0.25">
      <c r="A31" s="34"/>
      <c r="B31" s="57"/>
      <c r="C31" s="26" t="str">
        <f t="shared" si="0"/>
        <v/>
      </c>
      <c r="D31" s="57"/>
      <c r="E31" s="32" t="str">
        <f t="shared" si="1"/>
        <v/>
      </c>
      <c r="F31" s="38"/>
      <c r="G31" s="38"/>
      <c r="H31" s="38"/>
    </row>
    <row r="32" spans="1:8" ht="15.75" customHeight="1" x14ac:dyDescent="0.25">
      <c r="A32" s="34"/>
      <c r="B32" s="57"/>
      <c r="C32" s="26" t="str">
        <f t="shared" si="0"/>
        <v/>
      </c>
      <c r="D32" s="57"/>
      <c r="E32" s="32" t="str">
        <f t="shared" si="1"/>
        <v/>
      </c>
      <c r="F32" s="38"/>
      <c r="G32" s="38"/>
      <c r="H32" s="38"/>
    </row>
    <row r="33" spans="1:8" ht="15.75" customHeight="1" x14ac:dyDescent="0.25">
      <c r="A33" s="34"/>
      <c r="B33" s="57"/>
      <c r="C33" s="26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34"/>
      <c r="B34" s="57"/>
      <c r="C34" s="26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34"/>
      <c r="B35" s="57"/>
      <c r="C35" s="26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34"/>
      <c r="B36" s="57"/>
      <c r="C36" s="26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34"/>
      <c r="B37" s="57"/>
      <c r="C37" s="26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34"/>
      <c r="B38" s="57"/>
      <c r="C38" s="26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34"/>
      <c r="B39" s="57"/>
      <c r="C39" s="26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34"/>
      <c r="B40" s="57"/>
      <c r="C40" s="26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34"/>
      <c r="B41" s="57"/>
      <c r="C41" s="26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34"/>
      <c r="B42" s="57"/>
      <c r="C42" s="26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34"/>
      <c r="B43" s="57"/>
      <c r="C43" s="26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34"/>
      <c r="B44" s="57"/>
      <c r="C44" s="26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34"/>
      <c r="B45" s="57"/>
      <c r="C45" s="26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34"/>
      <c r="B46" s="57"/>
      <c r="C46" s="26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34"/>
      <c r="B47" s="57"/>
      <c r="C47" s="26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34"/>
      <c r="B48" s="57"/>
      <c r="C48" s="26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34"/>
      <c r="B49" s="57"/>
      <c r="C49" s="26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34"/>
      <c r="B50" s="57"/>
      <c r="C50" s="26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9BEF-95AA-4EF1-84E4-BF4B2B451420}">
  <sheetPr codeName="Hárok11"/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tr">
        <f>Souhrn!A15&amp;"-"&amp;Souhrn!B15</f>
        <v>105-Terex TL 80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4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40"/>
      <c r="B3" s="35">
        <v>3220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40" t="s">
        <v>112</v>
      </c>
      <c r="B4" s="35">
        <v>3490.6</v>
      </c>
      <c r="C4" s="32">
        <f>IF(B4="","",B4-B3)</f>
        <v>270.59999999999991</v>
      </c>
      <c r="D4" s="35">
        <v>50.6</v>
      </c>
      <c r="E4" s="32">
        <f>IF(OR(C4="",C4=0,D4=""),"",D4/C4)</f>
        <v>0.18699186991869926</v>
      </c>
      <c r="F4" s="37"/>
      <c r="G4" s="37"/>
      <c r="H4" s="37"/>
    </row>
    <row r="5" spans="1:8" ht="15.75" customHeight="1" x14ac:dyDescent="0.25">
      <c r="A5" s="41" t="s">
        <v>54</v>
      </c>
      <c r="B5" s="35">
        <v>3510.7</v>
      </c>
      <c r="C5" s="32">
        <f t="shared" ref="C5:C50" si="0">IF(B5="","",B5-B4)</f>
        <v>20.099999999999909</v>
      </c>
      <c r="D5" s="35">
        <v>48.1</v>
      </c>
      <c r="E5" s="32">
        <f t="shared" ref="E5:E50" si="1">IF(OR(C5="",C5=0,D5=""),"",D5/C5)</f>
        <v>2.3930348258706577</v>
      </c>
      <c r="F5" s="37"/>
      <c r="G5" s="37"/>
      <c r="H5" s="37"/>
    </row>
    <row r="6" spans="1:8" ht="15.75" customHeight="1" x14ac:dyDescent="0.25">
      <c r="A6" s="41" t="s">
        <v>15</v>
      </c>
      <c r="B6" s="35">
        <v>3531.1</v>
      </c>
      <c r="C6" s="32">
        <f t="shared" si="0"/>
        <v>20.400000000000091</v>
      </c>
      <c r="D6" s="35">
        <v>20</v>
      </c>
      <c r="E6" s="32">
        <f t="shared" si="1"/>
        <v>0.98039215686274073</v>
      </c>
      <c r="F6" s="37"/>
      <c r="G6" s="37"/>
      <c r="H6" s="37"/>
    </row>
    <row r="7" spans="1:8" ht="15.75" customHeight="1" x14ac:dyDescent="0.25">
      <c r="A7" s="41" t="s">
        <v>69</v>
      </c>
      <c r="B7" s="35">
        <v>3539.2</v>
      </c>
      <c r="C7" s="32">
        <f t="shared" si="0"/>
        <v>8.0999999999999091</v>
      </c>
      <c r="D7" s="35">
        <v>59.6</v>
      </c>
      <c r="E7" s="32">
        <f t="shared" si="1"/>
        <v>7.3580246913581071</v>
      </c>
      <c r="F7" s="37"/>
      <c r="G7" s="37"/>
      <c r="H7" s="37"/>
    </row>
    <row r="8" spans="1:8" ht="15.75" customHeight="1" x14ac:dyDescent="0.25">
      <c r="A8" s="41" t="s">
        <v>89</v>
      </c>
      <c r="B8" s="35">
        <v>3574.2</v>
      </c>
      <c r="C8" s="32">
        <f t="shared" si="0"/>
        <v>35</v>
      </c>
      <c r="D8" s="35">
        <v>62.4</v>
      </c>
      <c r="E8" s="32">
        <f t="shared" si="1"/>
        <v>1.7828571428571429</v>
      </c>
      <c r="F8" s="37"/>
      <c r="G8" s="37"/>
      <c r="H8" s="37"/>
    </row>
    <row r="9" spans="1:8" ht="15.75" customHeight="1" x14ac:dyDescent="0.25">
      <c r="A9" s="41" t="s">
        <v>25</v>
      </c>
      <c r="B9" s="35">
        <v>3599.5</v>
      </c>
      <c r="C9" s="32">
        <f t="shared" si="0"/>
        <v>25.300000000000182</v>
      </c>
      <c r="D9" s="35">
        <v>61</v>
      </c>
      <c r="E9" s="32">
        <f t="shared" si="1"/>
        <v>2.4110671936758719</v>
      </c>
      <c r="F9" s="37"/>
      <c r="G9" s="37" t="s">
        <v>123</v>
      </c>
      <c r="H9" s="37"/>
    </row>
    <row r="10" spans="1:8" ht="15.75" customHeight="1" x14ac:dyDescent="0.25">
      <c r="A10" s="41" t="s">
        <v>92</v>
      </c>
      <c r="B10" s="35">
        <v>3628</v>
      </c>
      <c r="C10" s="32">
        <f t="shared" si="0"/>
        <v>28.5</v>
      </c>
      <c r="D10" s="35">
        <v>20</v>
      </c>
      <c r="E10" s="32">
        <f t="shared" si="1"/>
        <v>0.70175438596491224</v>
      </c>
      <c r="F10" s="37"/>
      <c r="G10" s="37"/>
      <c r="H10" s="37" t="s">
        <v>18</v>
      </c>
    </row>
    <row r="11" spans="1:8" ht="15.75" customHeight="1" x14ac:dyDescent="0.25">
      <c r="A11" s="41" t="s">
        <v>113</v>
      </c>
      <c r="B11" s="35">
        <v>3631.6</v>
      </c>
      <c r="C11" s="32">
        <f t="shared" si="0"/>
        <v>3.5999999999999091</v>
      </c>
      <c r="D11" s="35">
        <v>50.7</v>
      </c>
      <c r="E11" s="32">
        <f t="shared" si="1"/>
        <v>14.083333333333689</v>
      </c>
      <c r="F11" s="37"/>
      <c r="G11" s="37"/>
      <c r="H11" s="37"/>
    </row>
    <row r="12" spans="1:8" ht="15.75" customHeight="1" x14ac:dyDescent="0.25">
      <c r="A12" s="41" t="s">
        <v>114</v>
      </c>
      <c r="B12" s="35">
        <v>3638.9</v>
      </c>
      <c r="C12" s="32">
        <f t="shared" si="0"/>
        <v>7.3000000000001819</v>
      </c>
      <c r="D12" s="35">
        <v>26.2</v>
      </c>
      <c r="E12" s="32">
        <f t="shared" si="1"/>
        <v>3.5890410958903214</v>
      </c>
      <c r="F12" s="37"/>
      <c r="G12" s="37"/>
      <c r="H12" s="37"/>
    </row>
    <row r="13" spans="1:8" ht="15.75" customHeight="1" x14ac:dyDescent="0.25">
      <c r="A13" s="40" t="s">
        <v>31</v>
      </c>
      <c r="B13" s="35">
        <v>3642</v>
      </c>
      <c r="C13" s="32">
        <f t="shared" si="0"/>
        <v>3.0999999999999091</v>
      </c>
      <c r="D13" s="35">
        <v>11.2</v>
      </c>
      <c r="E13" s="32">
        <f t="shared" si="1"/>
        <v>3.6129032258065572</v>
      </c>
      <c r="F13" s="37"/>
      <c r="G13" s="37"/>
      <c r="H13" s="37"/>
    </row>
    <row r="14" spans="1:8" ht="15.75" customHeight="1" x14ac:dyDescent="0.25">
      <c r="A14" s="40" t="s">
        <v>115</v>
      </c>
      <c r="B14" s="35">
        <v>3672.1</v>
      </c>
      <c r="C14" s="32">
        <f t="shared" si="0"/>
        <v>30.099999999999909</v>
      </c>
      <c r="D14" s="35">
        <v>25</v>
      </c>
      <c r="E14" s="32">
        <f t="shared" si="1"/>
        <v>0.8305647840531587</v>
      </c>
      <c r="F14" s="37"/>
      <c r="G14" s="37"/>
      <c r="H14" s="37"/>
    </row>
    <row r="15" spans="1:8" ht="15.75" customHeight="1" x14ac:dyDescent="0.25">
      <c r="A15" s="40" t="s">
        <v>65</v>
      </c>
      <c r="B15" s="35">
        <v>3681.6</v>
      </c>
      <c r="C15" s="32">
        <f t="shared" si="0"/>
        <v>9.5</v>
      </c>
      <c r="D15" s="35">
        <v>44.7</v>
      </c>
      <c r="E15" s="32">
        <f t="shared" si="1"/>
        <v>4.7052631578947368</v>
      </c>
      <c r="F15" s="37"/>
      <c r="G15" s="37"/>
      <c r="H15" s="37"/>
    </row>
    <row r="16" spans="1:8" ht="15.75" customHeight="1" x14ac:dyDescent="0.25">
      <c r="A16" s="40" t="s">
        <v>116</v>
      </c>
      <c r="B16" s="35">
        <v>3702.3</v>
      </c>
      <c r="C16" s="32">
        <f t="shared" si="0"/>
        <v>20.700000000000273</v>
      </c>
      <c r="D16" s="35">
        <v>23.3</v>
      </c>
      <c r="E16" s="32">
        <f t="shared" si="1"/>
        <v>1.1256038647342848</v>
      </c>
      <c r="F16" s="37"/>
      <c r="G16" s="37"/>
      <c r="H16" s="37" t="s">
        <v>18</v>
      </c>
    </row>
    <row r="17" spans="1:8" ht="15.75" customHeight="1" x14ac:dyDescent="0.25">
      <c r="A17" s="40" t="s">
        <v>83</v>
      </c>
      <c r="B17" s="35">
        <v>3707.8</v>
      </c>
      <c r="C17" s="32">
        <f t="shared" si="0"/>
        <v>5.5</v>
      </c>
      <c r="D17" s="35">
        <v>64</v>
      </c>
      <c r="E17" s="32">
        <f t="shared" si="1"/>
        <v>11.636363636363637</v>
      </c>
      <c r="F17" s="37"/>
      <c r="G17" s="37"/>
      <c r="H17" s="37"/>
    </row>
    <row r="18" spans="1:8" ht="15.75" customHeight="1" x14ac:dyDescent="0.25">
      <c r="A18" s="40" t="s">
        <v>100</v>
      </c>
      <c r="B18" s="35">
        <v>3722.2</v>
      </c>
      <c r="C18" s="32">
        <f t="shared" si="0"/>
        <v>14.399999999999636</v>
      </c>
      <c r="D18" s="35">
        <v>33.9</v>
      </c>
      <c r="E18" s="32">
        <f t="shared" si="1"/>
        <v>2.354166666666726</v>
      </c>
      <c r="F18" s="37"/>
      <c r="G18" s="37"/>
      <c r="H18" s="37"/>
    </row>
    <row r="19" spans="1:8" ht="15.75" customHeight="1" x14ac:dyDescent="0.25">
      <c r="A19" s="40" t="s">
        <v>117</v>
      </c>
      <c r="B19" s="35">
        <v>3740.8</v>
      </c>
      <c r="C19" s="32">
        <f t="shared" si="0"/>
        <v>18.600000000000364</v>
      </c>
      <c r="D19" s="35">
        <v>53.4</v>
      </c>
      <c r="E19" s="32">
        <f t="shared" si="1"/>
        <v>2.8709677419354276</v>
      </c>
      <c r="F19" s="37"/>
      <c r="G19" s="37"/>
      <c r="H19" s="37"/>
    </row>
    <row r="20" spans="1:8" ht="15.75" customHeight="1" x14ac:dyDescent="0.25">
      <c r="A20" s="40" t="s">
        <v>101</v>
      </c>
      <c r="B20" s="35">
        <v>3756.6</v>
      </c>
      <c r="C20" s="32">
        <f t="shared" si="0"/>
        <v>15.799999999999727</v>
      </c>
      <c r="D20" s="35">
        <v>46.1</v>
      </c>
      <c r="E20" s="32">
        <f t="shared" si="1"/>
        <v>2.9177215189873924</v>
      </c>
      <c r="F20" s="37"/>
      <c r="G20" s="37"/>
      <c r="H20" s="37"/>
    </row>
    <row r="21" spans="1:8" ht="15.75" customHeight="1" x14ac:dyDescent="0.25">
      <c r="A21" s="40" t="s">
        <v>118</v>
      </c>
      <c r="B21" s="35">
        <v>3776.3</v>
      </c>
      <c r="C21" s="32">
        <f t="shared" si="0"/>
        <v>19.700000000000273</v>
      </c>
      <c r="D21" s="35">
        <v>20</v>
      </c>
      <c r="E21" s="32">
        <f t="shared" si="1"/>
        <v>1.015228426395925</v>
      </c>
      <c r="F21" s="37"/>
      <c r="G21" s="37"/>
      <c r="H21" s="37" t="s">
        <v>18</v>
      </c>
    </row>
    <row r="22" spans="1:8" ht="15.75" customHeight="1" x14ac:dyDescent="0.25">
      <c r="A22" s="40" t="s">
        <v>78</v>
      </c>
      <c r="B22" s="35">
        <v>3783.5</v>
      </c>
      <c r="C22" s="32">
        <f t="shared" si="0"/>
        <v>7.1999999999998181</v>
      </c>
      <c r="D22" s="35">
        <v>50.4</v>
      </c>
      <c r="E22" s="32">
        <f t="shared" si="1"/>
        <v>7.0000000000001767</v>
      </c>
      <c r="F22" s="37"/>
      <c r="G22" s="37"/>
      <c r="H22" s="37"/>
    </row>
    <row r="23" spans="1:8" ht="15.75" customHeight="1" x14ac:dyDescent="0.25">
      <c r="A23" s="40" t="s">
        <v>119</v>
      </c>
      <c r="B23" s="35">
        <v>3808</v>
      </c>
      <c r="C23" s="32">
        <f t="shared" si="0"/>
        <v>24.5</v>
      </c>
      <c r="D23" s="35">
        <v>45.9</v>
      </c>
      <c r="E23" s="32">
        <f t="shared" si="1"/>
        <v>1.8734693877551021</v>
      </c>
      <c r="F23" s="37"/>
      <c r="G23" s="37"/>
      <c r="H23" s="37"/>
    </row>
    <row r="24" spans="1:8" ht="15.75" customHeight="1" x14ac:dyDescent="0.25">
      <c r="A24" s="40" t="s">
        <v>79</v>
      </c>
      <c r="B24" s="35">
        <v>3827.7</v>
      </c>
      <c r="C24" s="32">
        <f t="shared" si="0"/>
        <v>19.699999999999818</v>
      </c>
      <c r="D24" s="35">
        <v>53.6</v>
      </c>
      <c r="E24" s="32">
        <f t="shared" si="1"/>
        <v>2.7208121827411418</v>
      </c>
      <c r="F24" s="37"/>
      <c r="G24" s="37"/>
      <c r="H24" s="37"/>
    </row>
    <row r="25" spans="1:8" ht="15.75" customHeight="1" x14ac:dyDescent="0.25">
      <c r="A25" s="40"/>
      <c r="B25" s="35"/>
      <c r="C25" s="32" t="str">
        <f t="shared" si="0"/>
        <v/>
      </c>
      <c r="D25" s="35"/>
      <c r="E25" s="32" t="str">
        <f t="shared" si="1"/>
        <v/>
      </c>
      <c r="F25" s="37"/>
      <c r="G25" s="37"/>
      <c r="H25" s="37"/>
    </row>
    <row r="26" spans="1:8" ht="15.75" customHeight="1" x14ac:dyDescent="0.25">
      <c r="A26" s="40"/>
      <c r="B26" s="35"/>
      <c r="C26" s="32" t="str">
        <f t="shared" si="0"/>
        <v/>
      </c>
      <c r="D26" s="35"/>
      <c r="E26" s="32" t="str">
        <f t="shared" si="1"/>
        <v/>
      </c>
      <c r="F26" s="37"/>
      <c r="G26" s="37"/>
      <c r="H26" s="37"/>
    </row>
    <row r="27" spans="1:8" ht="15.75" customHeight="1" x14ac:dyDescent="0.25">
      <c r="A27" s="40"/>
      <c r="B27" s="35"/>
      <c r="C27" s="32" t="str">
        <f t="shared" si="0"/>
        <v/>
      </c>
      <c r="D27" s="35"/>
      <c r="E27" s="32" t="str">
        <f t="shared" si="1"/>
        <v/>
      </c>
      <c r="F27" s="37"/>
      <c r="G27" s="37"/>
      <c r="H27" s="37"/>
    </row>
    <row r="28" spans="1:8" ht="15.75" customHeight="1" x14ac:dyDescent="0.25">
      <c r="A28" s="40"/>
      <c r="B28" s="57"/>
      <c r="C28" s="32" t="str">
        <f t="shared" si="0"/>
        <v/>
      </c>
      <c r="D28" s="57"/>
      <c r="E28" s="32" t="str">
        <f t="shared" si="1"/>
        <v/>
      </c>
      <c r="F28" s="38"/>
      <c r="G28" s="38"/>
      <c r="H28" s="38"/>
    </row>
    <row r="29" spans="1:8" ht="15.75" customHeight="1" x14ac:dyDescent="0.25">
      <c r="A29" s="40"/>
      <c r="B29" s="57"/>
      <c r="C29" s="32" t="str">
        <f t="shared" si="0"/>
        <v/>
      </c>
      <c r="D29" s="57"/>
      <c r="E29" s="32" t="str">
        <f t="shared" si="1"/>
        <v/>
      </c>
      <c r="F29" s="38"/>
      <c r="G29" s="38"/>
      <c r="H29" s="38"/>
    </row>
    <row r="30" spans="1:8" ht="15.75" customHeight="1" x14ac:dyDescent="0.25">
      <c r="A30" s="40"/>
      <c r="B30" s="57"/>
      <c r="C30" s="32" t="str">
        <f t="shared" si="0"/>
        <v/>
      </c>
      <c r="D30" s="57"/>
      <c r="E30" s="32" t="str">
        <f t="shared" si="1"/>
        <v/>
      </c>
      <c r="F30" s="38"/>
      <c r="G30" s="38"/>
      <c r="H30" s="38"/>
    </row>
    <row r="31" spans="1:8" ht="15.75" customHeight="1" x14ac:dyDescent="0.25">
      <c r="A31" s="40"/>
      <c r="B31" s="57"/>
      <c r="C31" s="32" t="str">
        <f t="shared" si="0"/>
        <v/>
      </c>
      <c r="D31" s="57"/>
      <c r="E31" s="32" t="str">
        <f t="shared" si="1"/>
        <v/>
      </c>
      <c r="F31" s="38"/>
      <c r="G31" s="38"/>
      <c r="H31" s="38"/>
    </row>
    <row r="32" spans="1:8" ht="15.75" customHeight="1" x14ac:dyDescent="0.25">
      <c r="A32" s="40"/>
      <c r="B32" s="57"/>
      <c r="C32" s="32" t="str">
        <f t="shared" si="0"/>
        <v/>
      </c>
      <c r="D32" s="57"/>
      <c r="E32" s="32" t="str">
        <f t="shared" si="1"/>
        <v/>
      </c>
      <c r="F32" s="38"/>
      <c r="G32" s="38"/>
      <c r="H32" s="38"/>
    </row>
    <row r="33" spans="1:8" ht="15.75" customHeight="1" x14ac:dyDescent="0.25">
      <c r="A33" s="40"/>
      <c r="B33" s="57"/>
      <c r="C33" s="32" t="str">
        <f t="shared" si="0"/>
        <v/>
      </c>
      <c r="D33" s="57"/>
      <c r="E33" s="32" t="str">
        <f t="shared" si="1"/>
        <v/>
      </c>
      <c r="F33" s="38"/>
      <c r="G33" s="38"/>
      <c r="H33" s="38"/>
    </row>
    <row r="34" spans="1:8" ht="15.75" customHeight="1" x14ac:dyDescent="0.25">
      <c r="A34" s="40"/>
      <c r="B34" s="57"/>
      <c r="C34" s="32" t="str">
        <f t="shared" si="0"/>
        <v/>
      </c>
      <c r="D34" s="57"/>
      <c r="E34" s="32" t="str">
        <f t="shared" si="1"/>
        <v/>
      </c>
      <c r="F34" s="38"/>
      <c r="G34" s="38"/>
      <c r="H34" s="38"/>
    </row>
    <row r="35" spans="1:8" ht="15.75" customHeight="1" x14ac:dyDescent="0.25">
      <c r="A35" s="40"/>
      <c r="B35" s="57"/>
      <c r="C35" s="32" t="str">
        <f t="shared" si="0"/>
        <v/>
      </c>
      <c r="D35" s="57"/>
      <c r="E35" s="32" t="str">
        <f t="shared" si="1"/>
        <v/>
      </c>
      <c r="F35" s="38"/>
      <c r="G35" s="38"/>
      <c r="H35" s="38"/>
    </row>
    <row r="36" spans="1:8" ht="15.75" customHeight="1" x14ac:dyDescent="0.25">
      <c r="A36" s="40"/>
      <c r="B36" s="57"/>
      <c r="C36" s="32" t="str">
        <f t="shared" si="0"/>
        <v/>
      </c>
      <c r="D36" s="57"/>
      <c r="E36" s="32" t="str">
        <f t="shared" si="1"/>
        <v/>
      </c>
      <c r="F36" s="38"/>
      <c r="G36" s="38"/>
      <c r="H36" s="38"/>
    </row>
    <row r="37" spans="1:8" ht="15.75" customHeight="1" x14ac:dyDescent="0.25">
      <c r="A37" s="40"/>
      <c r="B37" s="57"/>
      <c r="C37" s="32" t="str">
        <f t="shared" si="0"/>
        <v/>
      </c>
      <c r="D37" s="57"/>
      <c r="E37" s="32" t="str">
        <f t="shared" si="1"/>
        <v/>
      </c>
      <c r="F37" s="38"/>
      <c r="G37" s="38"/>
      <c r="H37" s="38"/>
    </row>
    <row r="38" spans="1:8" ht="15.75" customHeight="1" x14ac:dyDescent="0.25">
      <c r="A38" s="40"/>
      <c r="B38" s="57"/>
      <c r="C38" s="32" t="str">
        <f t="shared" si="0"/>
        <v/>
      </c>
      <c r="D38" s="57"/>
      <c r="E38" s="32" t="str">
        <f t="shared" si="1"/>
        <v/>
      </c>
      <c r="F38" s="38"/>
      <c r="G38" s="38"/>
      <c r="H38" s="38"/>
    </row>
    <row r="39" spans="1:8" ht="15.75" customHeight="1" x14ac:dyDescent="0.25">
      <c r="A39" s="40"/>
      <c r="B39" s="57"/>
      <c r="C39" s="32" t="str">
        <f t="shared" si="0"/>
        <v/>
      </c>
      <c r="D39" s="57"/>
      <c r="E39" s="32" t="str">
        <f t="shared" si="1"/>
        <v/>
      </c>
      <c r="F39" s="38"/>
      <c r="G39" s="38"/>
      <c r="H39" s="38"/>
    </row>
    <row r="40" spans="1:8" ht="15.75" customHeight="1" x14ac:dyDescent="0.25">
      <c r="A40" s="40"/>
      <c r="B40" s="57"/>
      <c r="C40" s="32" t="str">
        <f t="shared" si="0"/>
        <v/>
      </c>
      <c r="D40" s="57"/>
      <c r="E40" s="32" t="str">
        <f t="shared" si="1"/>
        <v/>
      </c>
      <c r="F40" s="38"/>
      <c r="G40" s="38"/>
      <c r="H40" s="38"/>
    </row>
    <row r="41" spans="1:8" ht="15.75" customHeight="1" x14ac:dyDescent="0.25">
      <c r="A41" s="40"/>
      <c r="B41" s="57"/>
      <c r="C41" s="32" t="str">
        <f t="shared" si="0"/>
        <v/>
      </c>
      <c r="D41" s="57"/>
      <c r="E41" s="32" t="str">
        <f t="shared" si="1"/>
        <v/>
      </c>
      <c r="F41" s="38"/>
      <c r="G41" s="38"/>
      <c r="H41" s="38"/>
    </row>
    <row r="42" spans="1:8" ht="15.75" customHeight="1" x14ac:dyDescent="0.25">
      <c r="A42" s="40"/>
      <c r="B42" s="57"/>
      <c r="C42" s="32" t="str">
        <f t="shared" si="0"/>
        <v/>
      </c>
      <c r="D42" s="57"/>
      <c r="E42" s="32" t="str">
        <f t="shared" si="1"/>
        <v/>
      </c>
      <c r="F42" s="38"/>
      <c r="G42" s="38"/>
      <c r="H42" s="38"/>
    </row>
    <row r="43" spans="1:8" ht="15.75" customHeight="1" x14ac:dyDescent="0.25">
      <c r="A43" s="40"/>
      <c r="B43" s="57"/>
      <c r="C43" s="32" t="str">
        <f t="shared" si="0"/>
        <v/>
      </c>
      <c r="D43" s="57"/>
      <c r="E43" s="32" t="str">
        <f t="shared" si="1"/>
        <v/>
      </c>
      <c r="F43" s="38"/>
      <c r="G43" s="38"/>
      <c r="H43" s="38"/>
    </row>
    <row r="44" spans="1:8" ht="15.75" customHeight="1" x14ac:dyDescent="0.25">
      <c r="A44" s="40"/>
      <c r="B44" s="57"/>
      <c r="C44" s="32" t="str">
        <f t="shared" si="0"/>
        <v/>
      </c>
      <c r="D44" s="57"/>
      <c r="E44" s="32" t="str">
        <f t="shared" si="1"/>
        <v/>
      </c>
      <c r="F44" s="38"/>
      <c r="G44" s="38"/>
      <c r="H44" s="38"/>
    </row>
    <row r="45" spans="1:8" ht="15.75" customHeight="1" x14ac:dyDescent="0.25">
      <c r="A45" s="40"/>
      <c r="B45" s="57"/>
      <c r="C45" s="32" t="str">
        <f t="shared" si="0"/>
        <v/>
      </c>
      <c r="D45" s="57"/>
      <c r="E45" s="32" t="str">
        <f t="shared" si="1"/>
        <v/>
      </c>
      <c r="F45" s="38"/>
      <c r="G45" s="38"/>
      <c r="H45" s="38"/>
    </row>
    <row r="46" spans="1:8" ht="15.75" customHeight="1" x14ac:dyDescent="0.25">
      <c r="A46" s="40"/>
      <c r="B46" s="57"/>
      <c r="C46" s="32" t="str">
        <f t="shared" si="0"/>
        <v/>
      </c>
      <c r="D46" s="57"/>
      <c r="E46" s="32" t="str">
        <f t="shared" si="1"/>
        <v/>
      </c>
      <c r="F46" s="38"/>
      <c r="G46" s="38"/>
      <c r="H46" s="38"/>
    </row>
    <row r="47" spans="1:8" ht="15.75" customHeight="1" x14ac:dyDescent="0.25">
      <c r="A47" s="40"/>
      <c r="B47" s="57"/>
      <c r="C47" s="32" t="str">
        <f t="shared" si="0"/>
        <v/>
      </c>
      <c r="D47" s="57"/>
      <c r="E47" s="32" t="str">
        <f t="shared" si="1"/>
        <v/>
      </c>
      <c r="F47" s="38"/>
      <c r="G47" s="38"/>
      <c r="H47" s="38"/>
    </row>
    <row r="48" spans="1:8" ht="15.75" customHeight="1" x14ac:dyDescent="0.25">
      <c r="A48" s="40"/>
      <c r="B48" s="57"/>
      <c r="C48" s="32" t="str">
        <f t="shared" si="0"/>
        <v/>
      </c>
      <c r="D48" s="57"/>
      <c r="E48" s="32" t="str">
        <f t="shared" si="1"/>
        <v/>
      </c>
      <c r="F48" s="38"/>
      <c r="G48" s="38"/>
      <c r="H48" s="38"/>
    </row>
    <row r="49" spans="1:8" ht="15.75" customHeight="1" x14ac:dyDescent="0.25">
      <c r="A49" s="40"/>
      <c r="B49" s="57"/>
      <c r="C49" s="32" t="str">
        <f t="shared" si="0"/>
        <v/>
      </c>
      <c r="D49" s="57"/>
      <c r="E49" s="32" t="str">
        <f t="shared" si="1"/>
        <v/>
      </c>
      <c r="F49" s="38"/>
      <c r="G49" s="38"/>
      <c r="H49" s="38"/>
    </row>
    <row r="50" spans="1:8" ht="15.75" customHeight="1" x14ac:dyDescent="0.25">
      <c r="A50" s="40"/>
      <c r="B50" s="57"/>
      <c r="C50" s="32" t="str">
        <f t="shared" si="0"/>
        <v/>
      </c>
      <c r="D50" s="57"/>
      <c r="E50" s="32" t="str">
        <f t="shared" si="1"/>
        <v/>
      </c>
      <c r="F50" s="38"/>
      <c r="G50" s="38"/>
      <c r="H50" s="38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005A-4F7F-4420-A1B7-C714F9EDF550}">
  <dimension ref="A1:H50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68" t="s">
        <v>128</v>
      </c>
      <c r="B1" s="69"/>
      <c r="C1" s="69"/>
      <c r="D1" s="69"/>
      <c r="E1" s="69"/>
      <c r="F1" s="69"/>
      <c r="G1" s="69"/>
      <c r="H1" s="70"/>
    </row>
    <row r="2" spans="1:8" ht="19.5" customHeight="1" x14ac:dyDescent="0.25">
      <c r="A2" s="52" t="s">
        <v>3</v>
      </c>
      <c r="B2" s="53" t="s">
        <v>4</v>
      </c>
      <c r="C2" s="49" t="s">
        <v>5</v>
      </c>
      <c r="D2" s="53" t="s">
        <v>6</v>
      </c>
      <c r="E2" s="50" t="s">
        <v>7</v>
      </c>
      <c r="F2" s="53" t="s">
        <v>8</v>
      </c>
      <c r="G2" s="53" t="s">
        <v>9</v>
      </c>
      <c r="H2" s="53" t="s">
        <v>10</v>
      </c>
    </row>
    <row r="3" spans="1:8" ht="15.75" customHeight="1" x14ac:dyDescent="0.25">
      <c r="A3" s="34"/>
      <c r="B3" s="35">
        <v>3134</v>
      </c>
      <c r="C3" s="32"/>
      <c r="D3" s="35"/>
      <c r="E3" s="33"/>
      <c r="F3" s="37"/>
      <c r="G3" s="37" t="s">
        <v>123</v>
      </c>
      <c r="H3" s="37"/>
    </row>
    <row r="4" spans="1:8" ht="15.75" customHeight="1" x14ac:dyDescent="0.25">
      <c r="A4" s="36" t="s">
        <v>111</v>
      </c>
      <c r="B4" s="42">
        <v>3638.9</v>
      </c>
      <c r="C4" s="26">
        <f>IF(B4="","",B4-B3)</f>
        <v>504.90000000000009</v>
      </c>
      <c r="D4" s="42">
        <v>35.4</v>
      </c>
      <c r="E4" s="32">
        <f>IF(OR(C4="",C4=0,D4=""),"",D4/C4)</f>
        <v>7.0112893642305385E-2</v>
      </c>
      <c r="F4" s="37"/>
      <c r="G4" s="37"/>
      <c r="H4" s="37"/>
    </row>
    <row r="5" spans="1:8" ht="15.75" customHeight="1" x14ac:dyDescent="0.25">
      <c r="A5" s="36" t="s">
        <v>11</v>
      </c>
      <c r="B5" s="42">
        <v>3657.5</v>
      </c>
      <c r="C5" s="26">
        <f t="shared" ref="C5:C50" si="0">IF(B5="","",B5-B4)</f>
        <v>18.599999999999909</v>
      </c>
      <c r="D5" s="42">
        <v>43.5</v>
      </c>
      <c r="E5" s="32">
        <f t="shared" ref="E5:E50" si="1">IF(OR(C5="",C5=0,D5=""),"",D5/C5)</f>
        <v>2.3387096774193661</v>
      </c>
      <c r="F5" s="37"/>
      <c r="G5" s="37"/>
      <c r="H5" s="37"/>
    </row>
    <row r="6" spans="1:8" ht="15.75" customHeight="1" x14ac:dyDescent="0.25">
      <c r="A6" s="36" t="s">
        <v>54</v>
      </c>
      <c r="B6" s="42">
        <v>3680.9</v>
      </c>
      <c r="C6" s="26">
        <f t="shared" si="0"/>
        <v>23.400000000000091</v>
      </c>
      <c r="D6" s="42">
        <v>57.8</v>
      </c>
      <c r="E6" s="32">
        <f t="shared" si="1"/>
        <v>2.4700854700854604</v>
      </c>
      <c r="F6" s="37"/>
      <c r="G6" s="37"/>
      <c r="H6" s="37"/>
    </row>
    <row r="7" spans="1:8" ht="15.75" customHeight="1" x14ac:dyDescent="0.25">
      <c r="A7" s="36" t="s">
        <v>15</v>
      </c>
      <c r="B7" s="42">
        <v>3702.41</v>
      </c>
      <c r="C7" s="26">
        <f t="shared" si="0"/>
        <v>21.509999999999764</v>
      </c>
      <c r="D7" s="42">
        <v>17</v>
      </c>
      <c r="E7" s="32">
        <f t="shared" si="1"/>
        <v>0.79033007903301655</v>
      </c>
      <c r="F7" s="37"/>
      <c r="G7" s="37"/>
      <c r="H7" s="37" t="s">
        <v>90</v>
      </c>
    </row>
    <row r="8" spans="1:8" ht="15.75" customHeight="1" x14ac:dyDescent="0.25">
      <c r="A8" s="36" t="s">
        <v>69</v>
      </c>
      <c r="B8" s="42">
        <v>3712.89</v>
      </c>
      <c r="C8" s="26">
        <f t="shared" si="0"/>
        <v>10.480000000000018</v>
      </c>
      <c r="D8" s="42">
        <v>62.8</v>
      </c>
      <c r="E8" s="32">
        <f t="shared" si="1"/>
        <v>5.9923664122137295</v>
      </c>
      <c r="F8" s="37"/>
      <c r="G8" s="37"/>
      <c r="H8" s="37"/>
    </row>
    <row r="9" spans="1:8" ht="15.75" customHeight="1" x14ac:dyDescent="0.25">
      <c r="A9" s="36" t="s">
        <v>20</v>
      </c>
      <c r="B9" s="35">
        <v>3737.18</v>
      </c>
      <c r="C9" s="26">
        <f t="shared" si="0"/>
        <v>24.289999999999964</v>
      </c>
      <c r="D9" s="35">
        <v>24</v>
      </c>
      <c r="E9" s="32">
        <f t="shared" si="1"/>
        <v>0.9880609304240443</v>
      </c>
      <c r="F9" s="37"/>
      <c r="G9" s="37"/>
      <c r="H9" s="37" t="s">
        <v>90</v>
      </c>
    </row>
    <row r="10" spans="1:8" ht="15.75" customHeight="1" x14ac:dyDescent="0.25">
      <c r="A10" s="36" t="s">
        <v>89</v>
      </c>
      <c r="B10" s="35">
        <v>3748.6</v>
      </c>
      <c r="C10" s="26">
        <f t="shared" si="0"/>
        <v>11.420000000000073</v>
      </c>
      <c r="D10" s="35">
        <v>63.2</v>
      </c>
      <c r="E10" s="32">
        <f t="shared" si="1"/>
        <v>5.5341506129596851</v>
      </c>
      <c r="F10" s="37"/>
      <c r="G10" s="37"/>
      <c r="H10" s="37"/>
    </row>
    <row r="11" spans="1:8" ht="15.75" customHeight="1" x14ac:dyDescent="0.25">
      <c r="A11" s="36" t="s">
        <v>29</v>
      </c>
      <c r="B11" s="35">
        <v>3766.96</v>
      </c>
      <c r="C11" s="26">
        <f t="shared" si="0"/>
        <v>18.360000000000127</v>
      </c>
      <c r="D11" s="35">
        <v>25</v>
      </c>
      <c r="E11" s="32">
        <f t="shared" si="1"/>
        <v>1.36165577342047</v>
      </c>
      <c r="F11" s="37"/>
      <c r="G11" s="37"/>
      <c r="H11" s="37" t="s">
        <v>90</v>
      </c>
    </row>
    <row r="12" spans="1:8" ht="15.75" customHeight="1" x14ac:dyDescent="0.25">
      <c r="A12" s="36" t="s">
        <v>50</v>
      </c>
      <c r="B12" s="35">
        <v>3766.96</v>
      </c>
      <c r="C12" s="26">
        <f t="shared" si="0"/>
        <v>0</v>
      </c>
      <c r="D12" s="35">
        <v>25</v>
      </c>
      <c r="E12" s="32" t="str">
        <f t="shared" si="1"/>
        <v/>
      </c>
      <c r="F12" s="37"/>
      <c r="G12" s="37" t="s">
        <v>123</v>
      </c>
      <c r="H12" s="37" t="s">
        <v>90</v>
      </c>
    </row>
    <row r="13" spans="1:8" ht="15.75" customHeight="1" x14ac:dyDescent="0.25">
      <c r="A13" s="36" t="s">
        <v>51</v>
      </c>
      <c r="B13" s="35">
        <v>3773.35</v>
      </c>
      <c r="C13" s="26">
        <f t="shared" si="0"/>
        <v>6.3899999999998727</v>
      </c>
      <c r="D13" s="35">
        <v>20</v>
      </c>
      <c r="E13" s="32">
        <f t="shared" si="1"/>
        <v>3.1298904538341783</v>
      </c>
      <c r="F13" s="37"/>
      <c r="G13" s="37"/>
      <c r="H13" s="37" t="s">
        <v>90</v>
      </c>
    </row>
    <row r="14" spans="1:8" ht="15.75" customHeight="1" x14ac:dyDescent="0.25">
      <c r="A14" s="36">
        <v>44939</v>
      </c>
      <c r="B14" s="35">
        <v>3785.45</v>
      </c>
      <c r="C14" s="26">
        <f t="shared" si="0"/>
        <v>12.099999999999909</v>
      </c>
      <c r="D14" s="35">
        <v>25</v>
      </c>
      <c r="E14" s="32">
        <f t="shared" si="1"/>
        <v>2.0661157024793542</v>
      </c>
      <c r="F14" s="37"/>
      <c r="G14" s="37"/>
      <c r="H14" s="37" t="s">
        <v>90</v>
      </c>
    </row>
    <row r="15" spans="1:8" ht="15.75" customHeight="1" x14ac:dyDescent="0.25">
      <c r="A15" s="36">
        <v>44970</v>
      </c>
      <c r="B15" s="35">
        <v>3796.2</v>
      </c>
      <c r="C15" s="26">
        <f t="shared" si="0"/>
        <v>10.75</v>
      </c>
      <c r="D15" s="35">
        <v>67.2</v>
      </c>
      <c r="E15" s="32">
        <f t="shared" si="1"/>
        <v>6.2511627906976743</v>
      </c>
      <c r="F15" s="37"/>
      <c r="G15" s="37"/>
      <c r="H15" s="37"/>
    </row>
    <row r="16" spans="1:8" ht="15.75" customHeight="1" x14ac:dyDescent="0.25">
      <c r="A16" s="34">
        <v>44993</v>
      </c>
      <c r="B16" s="35">
        <v>3811.9</v>
      </c>
      <c r="C16" s="26">
        <f t="shared" si="0"/>
        <v>15.700000000000273</v>
      </c>
      <c r="D16" s="35">
        <v>26.6</v>
      </c>
      <c r="E16" s="32">
        <f t="shared" si="1"/>
        <v>1.6942675159235374</v>
      </c>
      <c r="F16" s="37"/>
      <c r="G16" s="37"/>
      <c r="H16" s="37"/>
    </row>
    <row r="17" spans="1:8" ht="15.75" customHeight="1" x14ac:dyDescent="0.25">
      <c r="A17" s="34"/>
      <c r="B17" s="35"/>
      <c r="C17" s="26" t="str">
        <f t="shared" si="0"/>
        <v/>
      </c>
      <c r="D17" s="35"/>
      <c r="E17" s="32" t="str">
        <f t="shared" si="1"/>
        <v/>
      </c>
      <c r="F17" s="37"/>
      <c r="G17" s="37"/>
      <c r="H17" s="37"/>
    </row>
    <row r="18" spans="1:8" ht="15.75" customHeight="1" x14ac:dyDescent="0.25">
      <c r="A18" s="34"/>
      <c r="B18" s="35"/>
      <c r="C18" s="26" t="str">
        <f t="shared" si="0"/>
        <v/>
      </c>
      <c r="D18" s="35"/>
      <c r="E18" s="32" t="str">
        <f t="shared" si="1"/>
        <v/>
      </c>
      <c r="F18" s="37"/>
      <c r="G18" s="37"/>
      <c r="H18" s="37"/>
    </row>
    <row r="19" spans="1:8" ht="15.75" customHeight="1" x14ac:dyDescent="0.25">
      <c r="A19" s="34"/>
      <c r="B19" s="35"/>
      <c r="C19" s="26" t="str">
        <f t="shared" si="0"/>
        <v/>
      </c>
      <c r="D19" s="35"/>
      <c r="E19" s="32" t="str">
        <f t="shared" si="1"/>
        <v/>
      </c>
      <c r="F19" s="37"/>
      <c r="G19" s="37"/>
      <c r="H19" s="37"/>
    </row>
    <row r="20" spans="1:8" ht="15.75" customHeight="1" x14ac:dyDescent="0.25">
      <c r="A20" s="34"/>
      <c r="B20" s="35"/>
      <c r="C20" s="26" t="str">
        <f t="shared" si="0"/>
        <v/>
      </c>
      <c r="D20" s="35"/>
      <c r="E20" s="32" t="str">
        <f t="shared" si="1"/>
        <v/>
      </c>
      <c r="F20" s="37"/>
      <c r="G20" s="37"/>
      <c r="H20" s="37"/>
    </row>
    <row r="21" spans="1:8" ht="15.75" customHeight="1" x14ac:dyDescent="0.25">
      <c r="A21" s="34"/>
      <c r="B21" s="35"/>
      <c r="C21" s="26" t="str">
        <f t="shared" si="0"/>
        <v/>
      </c>
      <c r="D21" s="35"/>
      <c r="E21" s="32" t="str">
        <f t="shared" si="1"/>
        <v/>
      </c>
      <c r="F21" s="37"/>
      <c r="G21" s="37"/>
      <c r="H21" s="37"/>
    </row>
    <row r="22" spans="1:8" ht="15.75" customHeight="1" x14ac:dyDescent="0.25">
      <c r="A22" s="34"/>
      <c r="B22" s="35"/>
      <c r="C22" s="26" t="str">
        <f t="shared" si="0"/>
        <v/>
      </c>
      <c r="D22" s="35"/>
      <c r="E22" s="32" t="str">
        <f t="shared" si="1"/>
        <v/>
      </c>
      <c r="F22" s="37"/>
      <c r="G22" s="37"/>
      <c r="H22" s="37"/>
    </row>
    <row r="23" spans="1:8" ht="15.75" customHeight="1" x14ac:dyDescent="0.25">
      <c r="A23" s="34"/>
      <c r="B23" s="35"/>
      <c r="C23" s="26" t="str">
        <f t="shared" si="0"/>
        <v/>
      </c>
      <c r="D23" s="35"/>
      <c r="E23" s="32" t="str">
        <f t="shared" si="1"/>
        <v/>
      </c>
      <c r="F23" s="37"/>
      <c r="G23" s="37"/>
      <c r="H23" s="37"/>
    </row>
    <row r="24" spans="1:8" ht="15.75" customHeight="1" x14ac:dyDescent="0.25">
      <c r="A24" s="34"/>
      <c r="B24" s="35"/>
      <c r="C24" s="26" t="str">
        <f t="shared" si="0"/>
        <v/>
      </c>
      <c r="D24" s="35"/>
      <c r="E24" s="32" t="str">
        <f t="shared" si="1"/>
        <v/>
      </c>
      <c r="F24" s="37"/>
      <c r="G24" s="37"/>
      <c r="H24" s="37"/>
    </row>
    <row r="25" spans="1:8" ht="15.75" customHeight="1" x14ac:dyDescent="0.25">
      <c r="A25" s="34"/>
      <c r="B25" s="35"/>
      <c r="C25" s="26" t="str">
        <f t="shared" si="0"/>
        <v/>
      </c>
      <c r="D25" s="35"/>
      <c r="E25" s="32" t="str">
        <f t="shared" si="1"/>
        <v/>
      </c>
      <c r="F25" s="37"/>
      <c r="G25" s="37"/>
      <c r="H25" s="37"/>
    </row>
    <row r="26" spans="1:8" ht="15.75" customHeight="1" x14ac:dyDescent="0.25">
      <c r="A26" s="34"/>
      <c r="B26" s="35"/>
      <c r="C26" s="26" t="str">
        <f t="shared" si="0"/>
        <v/>
      </c>
      <c r="D26" s="35"/>
      <c r="E26" s="32" t="str">
        <f t="shared" si="1"/>
        <v/>
      </c>
      <c r="F26" s="37"/>
      <c r="G26" s="37"/>
      <c r="H26" s="37"/>
    </row>
    <row r="27" spans="1:8" ht="15.75" customHeight="1" x14ac:dyDescent="0.25">
      <c r="A27" s="34"/>
      <c r="B27" s="35"/>
      <c r="C27" s="26" t="str">
        <f t="shared" si="0"/>
        <v/>
      </c>
      <c r="D27" s="35"/>
      <c r="E27" s="32" t="str">
        <f t="shared" si="1"/>
        <v/>
      </c>
      <c r="F27" s="37"/>
      <c r="G27" s="37"/>
      <c r="H27" s="37"/>
    </row>
    <row r="28" spans="1:8" ht="15.75" customHeight="1" x14ac:dyDescent="0.25">
      <c r="A28" s="34"/>
      <c r="B28" s="35"/>
      <c r="C28" s="26" t="str">
        <f t="shared" si="0"/>
        <v/>
      </c>
      <c r="D28" s="35"/>
      <c r="E28" s="32" t="str">
        <f t="shared" si="1"/>
        <v/>
      </c>
      <c r="F28" s="37"/>
      <c r="G28" s="37"/>
      <c r="H28" s="37"/>
    </row>
    <row r="29" spans="1:8" ht="15.75" customHeight="1" x14ac:dyDescent="0.25">
      <c r="A29" s="34"/>
      <c r="B29" s="35"/>
      <c r="C29" s="26" t="str">
        <f t="shared" si="0"/>
        <v/>
      </c>
      <c r="D29" s="35"/>
      <c r="E29" s="32" t="str">
        <f t="shared" si="1"/>
        <v/>
      </c>
      <c r="F29" s="37"/>
      <c r="G29" s="37"/>
      <c r="H29" s="37"/>
    </row>
    <row r="30" spans="1:8" ht="15.75" customHeight="1" x14ac:dyDescent="0.25">
      <c r="A30" s="34"/>
      <c r="B30" s="35"/>
      <c r="C30" s="26" t="str">
        <f t="shared" si="0"/>
        <v/>
      </c>
      <c r="D30" s="35"/>
      <c r="E30" s="32" t="str">
        <f t="shared" si="1"/>
        <v/>
      </c>
      <c r="F30" s="37"/>
      <c r="G30" s="37"/>
      <c r="H30" s="37"/>
    </row>
    <row r="31" spans="1:8" ht="15.75" customHeight="1" x14ac:dyDescent="0.25">
      <c r="A31" s="34"/>
      <c r="B31" s="35"/>
      <c r="C31" s="26" t="str">
        <f t="shared" si="0"/>
        <v/>
      </c>
      <c r="D31" s="35"/>
      <c r="E31" s="32" t="str">
        <f t="shared" si="1"/>
        <v/>
      </c>
      <c r="F31" s="37"/>
      <c r="G31" s="37"/>
      <c r="H31" s="37"/>
    </row>
    <row r="32" spans="1:8" ht="15.75" customHeight="1" x14ac:dyDescent="0.25">
      <c r="A32" s="34"/>
      <c r="B32" s="35"/>
      <c r="C32" s="26" t="str">
        <f t="shared" si="0"/>
        <v/>
      </c>
      <c r="D32" s="35"/>
      <c r="E32" s="32" t="str">
        <f t="shared" si="1"/>
        <v/>
      </c>
      <c r="F32" s="37"/>
      <c r="G32" s="37"/>
      <c r="H32" s="37"/>
    </row>
    <row r="33" spans="1:8" ht="15.75" customHeight="1" x14ac:dyDescent="0.25">
      <c r="A33" s="34"/>
      <c r="B33" s="35"/>
      <c r="C33" s="26" t="str">
        <f t="shared" si="0"/>
        <v/>
      </c>
      <c r="D33" s="35"/>
      <c r="E33" s="32" t="str">
        <f t="shared" si="1"/>
        <v/>
      </c>
      <c r="F33" s="37"/>
      <c r="G33" s="37"/>
      <c r="H33" s="37"/>
    </row>
    <row r="34" spans="1:8" ht="15.75" customHeight="1" x14ac:dyDescent="0.25">
      <c r="A34" s="34"/>
      <c r="B34" s="35"/>
      <c r="C34" s="26" t="str">
        <f t="shared" si="0"/>
        <v/>
      </c>
      <c r="D34" s="35"/>
      <c r="E34" s="32" t="str">
        <f t="shared" si="1"/>
        <v/>
      </c>
      <c r="F34" s="37"/>
      <c r="G34" s="37"/>
      <c r="H34" s="37"/>
    </row>
    <row r="35" spans="1:8" ht="15.75" customHeight="1" x14ac:dyDescent="0.25">
      <c r="A35" s="34"/>
      <c r="B35" s="35"/>
      <c r="C35" s="26" t="str">
        <f t="shared" si="0"/>
        <v/>
      </c>
      <c r="D35" s="35"/>
      <c r="E35" s="32" t="str">
        <f t="shared" si="1"/>
        <v/>
      </c>
      <c r="F35" s="37"/>
      <c r="G35" s="37"/>
      <c r="H35" s="37"/>
    </row>
    <row r="36" spans="1:8" ht="15.75" customHeight="1" x14ac:dyDescent="0.25">
      <c r="A36" s="34"/>
      <c r="B36" s="35"/>
      <c r="C36" s="26" t="str">
        <f t="shared" si="0"/>
        <v/>
      </c>
      <c r="D36" s="35"/>
      <c r="E36" s="32" t="str">
        <f t="shared" si="1"/>
        <v/>
      </c>
      <c r="F36" s="37"/>
      <c r="G36" s="37"/>
      <c r="H36" s="37"/>
    </row>
    <row r="37" spans="1:8" ht="15.75" customHeight="1" x14ac:dyDescent="0.25">
      <c r="A37" s="34"/>
      <c r="B37" s="35"/>
      <c r="C37" s="26" t="str">
        <f t="shared" si="0"/>
        <v/>
      </c>
      <c r="D37" s="35"/>
      <c r="E37" s="32" t="str">
        <f t="shared" si="1"/>
        <v/>
      </c>
      <c r="F37" s="37"/>
      <c r="G37" s="37"/>
      <c r="H37" s="37"/>
    </row>
    <row r="38" spans="1:8" ht="15.75" customHeight="1" x14ac:dyDescent="0.25">
      <c r="A38" s="34"/>
      <c r="B38" s="35"/>
      <c r="C38" s="26" t="str">
        <f t="shared" si="0"/>
        <v/>
      </c>
      <c r="D38" s="35"/>
      <c r="E38" s="32" t="str">
        <f t="shared" si="1"/>
        <v/>
      </c>
      <c r="F38" s="37"/>
      <c r="G38" s="37"/>
      <c r="H38" s="37"/>
    </row>
    <row r="39" spans="1:8" ht="15.75" customHeight="1" x14ac:dyDescent="0.25">
      <c r="A39" s="34"/>
      <c r="B39" s="35"/>
      <c r="C39" s="26" t="str">
        <f t="shared" si="0"/>
        <v/>
      </c>
      <c r="D39" s="35"/>
      <c r="E39" s="32" t="str">
        <f t="shared" si="1"/>
        <v/>
      </c>
      <c r="F39" s="37"/>
      <c r="G39" s="37"/>
      <c r="H39" s="37"/>
    </row>
    <row r="40" spans="1:8" ht="15.75" customHeight="1" x14ac:dyDescent="0.25">
      <c r="A40" s="34"/>
      <c r="B40" s="35"/>
      <c r="C40" s="26" t="str">
        <f t="shared" si="0"/>
        <v/>
      </c>
      <c r="D40" s="35"/>
      <c r="E40" s="32" t="str">
        <f t="shared" si="1"/>
        <v/>
      </c>
      <c r="F40" s="37"/>
      <c r="G40" s="37"/>
      <c r="H40" s="37"/>
    </row>
    <row r="41" spans="1:8" ht="15.75" customHeight="1" x14ac:dyDescent="0.25">
      <c r="A41" s="34"/>
      <c r="B41" s="35"/>
      <c r="C41" s="26" t="str">
        <f t="shared" si="0"/>
        <v/>
      </c>
      <c r="D41" s="35"/>
      <c r="E41" s="32" t="str">
        <f t="shared" si="1"/>
        <v/>
      </c>
      <c r="F41" s="37"/>
      <c r="G41" s="37"/>
      <c r="H41" s="37"/>
    </row>
    <row r="42" spans="1:8" ht="15.75" customHeight="1" x14ac:dyDescent="0.25">
      <c r="A42" s="34"/>
      <c r="B42" s="35"/>
      <c r="C42" s="26" t="str">
        <f t="shared" si="0"/>
        <v/>
      </c>
      <c r="D42" s="35"/>
      <c r="E42" s="32" t="str">
        <f t="shared" si="1"/>
        <v/>
      </c>
      <c r="F42" s="37"/>
      <c r="G42" s="37"/>
      <c r="H42" s="37"/>
    </row>
    <row r="43" spans="1:8" ht="15.75" customHeight="1" x14ac:dyDescent="0.25">
      <c r="A43" s="34"/>
      <c r="B43" s="35"/>
      <c r="C43" s="26" t="str">
        <f t="shared" si="0"/>
        <v/>
      </c>
      <c r="D43" s="35"/>
      <c r="E43" s="32" t="str">
        <f t="shared" si="1"/>
        <v/>
      </c>
      <c r="F43" s="37"/>
      <c r="G43" s="37"/>
      <c r="H43" s="37"/>
    </row>
    <row r="44" spans="1:8" ht="15.75" customHeight="1" x14ac:dyDescent="0.25">
      <c r="A44" s="34"/>
      <c r="B44" s="35"/>
      <c r="C44" s="26" t="str">
        <f t="shared" si="0"/>
        <v/>
      </c>
      <c r="D44" s="35"/>
      <c r="E44" s="32" t="str">
        <f t="shared" si="1"/>
        <v/>
      </c>
      <c r="F44" s="37"/>
      <c r="G44" s="37"/>
      <c r="H44" s="37"/>
    </row>
    <row r="45" spans="1:8" ht="15.75" customHeight="1" x14ac:dyDescent="0.25">
      <c r="A45" s="34"/>
      <c r="B45" s="35"/>
      <c r="C45" s="26" t="str">
        <f t="shared" si="0"/>
        <v/>
      </c>
      <c r="D45" s="35"/>
      <c r="E45" s="32" t="str">
        <f t="shared" si="1"/>
        <v/>
      </c>
      <c r="F45" s="37"/>
      <c r="G45" s="37"/>
      <c r="H45" s="37"/>
    </row>
    <row r="46" spans="1:8" ht="15.75" customHeight="1" x14ac:dyDescent="0.25">
      <c r="A46" s="34"/>
      <c r="B46" s="35"/>
      <c r="C46" s="26" t="str">
        <f t="shared" si="0"/>
        <v/>
      </c>
      <c r="D46" s="35"/>
      <c r="E46" s="32" t="str">
        <f t="shared" si="1"/>
        <v/>
      </c>
      <c r="F46" s="37"/>
      <c r="G46" s="37"/>
      <c r="H46" s="37"/>
    </row>
    <row r="47" spans="1:8" ht="15.75" customHeight="1" x14ac:dyDescent="0.25">
      <c r="A47" s="34"/>
      <c r="B47" s="35"/>
      <c r="C47" s="26" t="str">
        <f t="shared" si="0"/>
        <v/>
      </c>
      <c r="D47" s="35"/>
      <c r="E47" s="32" t="str">
        <f t="shared" si="1"/>
        <v/>
      </c>
      <c r="F47" s="37"/>
      <c r="G47" s="37"/>
      <c r="H47" s="37"/>
    </row>
    <row r="48" spans="1:8" ht="15.75" customHeight="1" x14ac:dyDescent="0.25">
      <c r="A48" s="34"/>
      <c r="B48" s="35"/>
      <c r="C48" s="26" t="str">
        <f t="shared" si="0"/>
        <v/>
      </c>
      <c r="D48" s="35"/>
      <c r="E48" s="32" t="str">
        <f t="shared" si="1"/>
        <v/>
      </c>
      <c r="F48" s="37"/>
      <c r="G48" s="37"/>
      <c r="H48" s="37"/>
    </row>
    <row r="49" spans="1:8" ht="15.75" customHeight="1" x14ac:dyDescent="0.25">
      <c r="A49" s="34"/>
      <c r="B49" s="35"/>
      <c r="C49" s="26" t="str">
        <f t="shared" si="0"/>
        <v/>
      </c>
      <c r="D49" s="35"/>
      <c r="E49" s="32" t="str">
        <f t="shared" si="1"/>
        <v/>
      </c>
      <c r="F49" s="37"/>
      <c r="G49" s="37"/>
      <c r="H49" s="37"/>
    </row>
    <row r="50" spans="1:8" ht="15.75" customHeight="1" x14ac:dyDescent="0.25">
      <c r="A50" s="34"/>
      <c r="B50" s="35"/>
      <c r="C50" s="26" t="str">
        <f t="shared" si="0"/>
        <v/>
      </c>
      <c r="D50" s="35"/>
      <c r="E50" s="32" t="str">
        <f t="shared" si="1"/>
        <v/>
      </c>
      <c r="F50" s="37"/>
      <c r="G50" s="37"/>
      <c r="H50" s="37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12</vt:i4>
      </vt:variant>
      <vt:variant>
        <vt:lpstr>Pomenované rozsahy</vt:lpstr>
      </vt:variant>
      <vt:variant>
        <vt:i4>2</vt:i4>
      </vt:variant>
    </vt:vector>
  </HeadingPairs>
  <TitlesOfParts>
    <vt:vector size="14" baseType="lpstr">
      <vt:lpstr>Souhrn</vt:lpstr>
      <vt:lpstr>44-Terex TL 65</vt:lpstr>
      <vt:lpstr>45-Terex TL 70</vt:lpstr>
      <vt:lpstr>68-JCB 406 B</vt:lpstr>
      <vt:lpstr>69-JCB 406 B</vt:lpstr>
      <vt:lpstr>74-JCB 406</vt:lpstr>
      <vt:lpstr>75-JCB 436 e</vt:lpstr>
      <vt:lpstr>87-Terex TL 80</vt:lpstr>
      <vt:lpstr>88-Terex TL 80</vt:lpstr>
      <vt:lpstr>100-JCB 406 T 4</vt:lpstr>
      <vt:lpstr>105-Terex TL 80</vt:lpstr>
      <vt:lpstr>20-Skuska</vt:lpstr>
      <vt:lpstr>'45-Terex TL 70'!Oblasť_tlače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Robert</cp:lastModifiedBy>
  <cp:lastPrinted>2023-03-27T08:26:36Z</cp:lastPrinted>
  <dcterms:created xsi:type="dcterms:W3CDTF">2023-03-26T08:48:11Z</dcterms:created>
  <dcterms:modified xsi:type="dcterms:W3CDTF">2023-03-29T06:06:03Z</dcterms:modified>
</cp:coreProperties>
</file>