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890" yWindow="60" windowWidth="10860" windowHeight="8010"/>
  </bookViews>
  <sheets>
    <sheet name="List1" sheetId="1" r:id="rId1"/>
    <sheet name="List2" sheetId="2" r:id="rId2"/>
    <sheet name="List3" sheetId="3" r:id="rId3"/>
  </sheets>
  <calcPr calcId="125725" calcMode="autoNoTable"/>
</workbook>
</file>

<file path=xl/calcChain.xml><?xml version="1.0" encoding="utf-8"?>
<calcChain xmlns="http://schemas.openxmlformats.org/spreadsheetml/2006/main">
  <c r="H37" i="2"/>
  <c r="F37"/>
  <c r="G37" s="1"/>
  <c r="H36"/>
  <c r="G36"/>
  <c r="F36"/>
  <c r="H35"/>
  <c r="G35"/>
  <c r="F35"/>
  <c r="H34"/>
  <c r="G34"/>
  <c r="F34"/>
  <c r="H33"/>
  <c r="G33"/>
  <c r="F33"/>
  <c r="H32"/>
  <c r="G32"/>
  <c r="F32"/>
  <c r="H31"/>
  <c r="G31"/>
  <c r="F31"/>
  <c r="H30"/>
  <c r="G30"/>
  <c r="F30"/>
  <c r="H29"/>
  <c r="G29"/>
  <c r="F29"/>
  <c r="H28"/>
  <c r="F28"/>
  <c r="G28" s="1"/>
  <c r="H27"/>
  <c r="F27"/>
  <c r="G27" s="1"/>
  <c r="H26"/>
  <c r="F26"/>
  <c r="G26" s="1"/>
  <c r="H25"/>
  <c r="F25"/>
  <c r="G25" s="1"/>
  <c r="H24"/>
  <c r="F24"/>
  <c r="G24" s="1"/>
  <c r="H23"/>
  <c r="F23"/>
  <c r="G23" s="1"/>
  <c r="H22"/>
  <c r="F22"/>
  <c r="G22" s="1"/>
  <c r="H21"/>
  <c r="F21"/>
  <c r="G21" s="1"/>
  <c r="H20"/>
  <c r="F20"/>
  <c r="G20" s="1"/>
  <c r="H19"/>
  <c r="F19"/>
  <c r="G19" s="1"/>
  <c r="H18"/>
  <c r="F18"/>
  <c r="G18" s="1"/>
  <c r="H17"/>
  <c r="F17"/>
  <c r="G17" s="1"/>
  <c r="H16"/>
  <c r="F16"/>
  <c r="G16" s="1"/>
  <c r="H15"/>
  <c r="F15"/>
  <c r="G15" s="1"/>
  <c r="H14"/>
  <c r="F14"/>
  <c r="G14" s="1"/>
  <c r="H13"/>
  <c r="F13"/>
  <c r="G13" s="1"/>
  <c r="H12"/>
  <c r="F12"/>
  <c r="G12" s="1"/>
  <c r="H11"/>
  <c r="F11"/>
  <c r="G11" s="1"/>
  <c r="H10"/>
  <c r="F10"/>
  <c r="G10" s="1"/>
  <c r="H9"/>
  <c r="F9"/>
  <c r="G9" s="1"/>
  <c r="H8"/>
  <c r="F8"/>
  <c r="G8" s="1"/>
  <c r="H7"/>
  <c r="F7"/>
  <c r="G7" s="1"/>
  <c r="H6"/>
  <c r="F6"/>
  <c r="G6" s="1"/>
  <c r="A6"/>
  <c r="A7" s="1"/>
  <c r="F7" i="1"/>
  <c r="H37"/>
  <c r="H36" s="1"/>
  <c r="H35" s="1"/>
  <c r="H34" s="1"/>
  <c r="H33" s="1"/>
  <c r="H32" s="1"/>
  <c r="H31" s="1"/>
  <c r="H30" s="1"/>
  <c r="F37"/>
  <c r="G37" s="1"/>
  <c r="F36"/>
  <c r="G36" s="1"/>
  <c r="G35"/>
  <c r="F35"/>
  <c r="F34"/>
  <c r="G34" s="1"/>
  <c r="F33"/>
  <c r="G33" s="1"/>
  <c r="F32"/>
  <c r="G32" s="1"/>
  <c r="G31"/>
  <c r="F31"/>
  <c r="F30"/>
  <c r="G30" s="1"/>
  <c r="G29"/>
  <c r="F29"/>
  <c r="F28"/>
  <c r="F27"/>
  <c r="G27" s="1"/>
  <c r="F26"/>
  <c r="F25"/>
  <c r="F24"/>
  <c r="G24" s="1"/>
  <c r="F23"/>
  <c r="G23" s="1"/>
  <c r="F22"/>
  <c r="G22" s="1"/>
  <c r="F21"/>
  <c r="G21" s="1"/>
  <c r="F20"/>
  <c r="F19"/>
  <c r="F18"/>
  <c r="G18" s="1"/>
  <c r="F17"/>
  <c r="G17" s="1"/>
  <c r="F16"/>
  <c r="F15"/>
  <c r="F14"/>
  <c r="F13"/>
  <c r="F12"/>
  <c r="G12" s="1"/>
  <c r="F11"/>
  <c r="F10"/>
  <c r="G10" s="1"/>
  <c r="F9"/>
  <c r="F8"/>
  <c r="F6"/>
  <c r="A8" i="2" l="1"/>
  <c r="C7"/>
  <c r="B7" s="1"/>
  <c r="F38"/>
  <c r="C6"/>
  <c r="B6" s="1"/>
  <c r="H29" i="1"/>
  <c r="H27" s="1"/>
  <c r="H26" s="1"/>
  <c r="H28"/>
  <c r="G19"/>
  <c r="F38"/>
  <c r="I38" s="1"/>
  <c r="G14"/>
  <c r="G20"/>
  <c r="G26"/>
  <c r="G28"/>
  <c r="A6"/>
  <c r="A9" i="2" l="1"/>
  <c r="C8"/>
  <c r="B8" s="1"/>
  <c r="G25" i="1"/>
  <c r="H25"/>
  <c r="H24" s="1"/>
  <c r="H23" s="1"/>
  <c r="H22" s="1"/>
  <c r="H21" s="1"/>
  <c r="H20" s="1"/>
  <c r="H19" s="1"/>
  <c r="H18" s="1"/>
  <c r="H17" s="1"/>
  <c r="G13"/>
  <c r="C6"/>
  <c r="B6" s="1"/>
  <c r="A7"/>
  <c r="A10" i="2" l="1"/>
  <c r="C9"/>
  <c r="B9" s="1"/>
  <c r="H16" i="1"/>
  <c r="G16"/>
  <c r="G11"/>
  <c r="A8"/>
  <c r="C7"/>
  <c r="B7" s="1"/>
  <c r="A11" i="2" l="1"/>
  <c r="C10"/>
  <c r="B10" s="1"/>
  <c r="H15" i="1"/>
  <c r="H14" s="1"/>
  <c r="H13" s="1"/>
  <c r="H12" s="1"/>
  <c r="H11" s="1"/>
  <c r="H10" s="1"/>
  <c r="G9" s="1"/>
  <c r="G15"/>
  <c r="C8"/>
  <c r="B8" s="1"/>
  <c r="A9"/>
  <c r="H9" l="1"/>
  <c r="A12" i="2"/>
  <c r="C11"/>
  <c r="B11" s="1"/>
  <c r="H8" i="1"/>
  <c r="G7" s="1"/>
  <c r="G8"/>
  <c r="H7"/>
  <c r="G6" s="1"/>
  <c r="A10"/>
  <c r="C9"/>
  <c r="B9" s="1"/>
  <c r="A13" i="2" l="1"/>
  <c r="C12"/>
  <c r="B12" s="1"/>
  <c r="H6" i="1"/>
  <c r="A11"/>
  <c r="C10"/>
  <c r="B10" s="1"/>
  <c r="A14" i="2" l="1"/>
  <c r="C13"/>
  <c r="B13" s="1"/>
  <c r="A12" i="1"/>
  <c r="C11"/>
  <c r="B11" s="1"/>
  <c r="A15" i="2" l="1"/>
  <c r="C14"/>
  <c r="B14" s="1"/>
  <c r="A13" i="1"/>
  <c r="C12"/>
  <c r="B12" s="1"/>
  <c r="A16" i="2" l="1"/>
  <c r="C15"/>
  <c r="B15" s="1"/>
  <c r="A14" i="1"/>
  <c r="C13"/>
  <c r="B13" s="1"/>
  <c r="A17" i="2" l="1"/>
  <c r="C16"/>
  <c r="B16" s="1"/>
  <c r="C14" i="1"/>
  <c r="B14" s="1"/>
  <c r="A15"/>
  <c r="A18" i="2" l="1"/>
  <c r="C17"/>
  <c r="B17" s="1"/>
  <c r="A16" i="1"/>
  <c r="C15"/>
  <c r="B15" s="1"/>
  <c r="A19" i="2" l="1"/>
  <c r="C18"/>
  <c r="B18" s="1"/>
  <c r="A17" i="1"/>
  <c r="C16"/>
  <c r="B16" s="1"/>
  <c r="A20" i="2" l="1"/>
  <c r="C19"/>
  <c r="B19" s="1"/>
  <c r="A18" i="1"/>
  <c r="C17"/>
  <c r="B17" s="1"/>
  <c r="A21" i="2" l="1"/>
  <c r="C20"/>
  <c r="B20" s="1"/>
  <c r="A19" i="1"/>
  <c r="C18"/>
  <c r="B18" s="1"/>
  <c r="A22" i="2" l="1"/>
  <c r="C21"/>
  <c r="B21" s="1"/>
  <c r="A20" i="1"/>
  <c r="C19"/>
  <c r="B19" s="1"/>
  <c r="A23" i="2" l="1"/>
  <c r="C22"/>
  <c r="B22" s="1"/>
  <c r="A21" i="1"/>
  <c r="C20"/>
  <c r="B20" s="1"/>
  <c r="A24" i="2" l="1"/>
  <c r="C23"/>
  <c r="B23" s="1"/>
  <c r="A22" i="1"/>
  <c r="C21"/>
  <c r="B21" s="1"/>
  <c r="A25" i="2" l="1"/>
  <c r="C24"/>
  <c r="B24" s="1"/>
  <c r="A23" i="1"/>
  <c r="C22"/>
  <c r="B22" s="1"/>
  <c r="A26" i="2" l="1"/>
  <c r="C25"/>
  <c r="B25" s="1"/>
  <c r="A24" i="1"/>
  <c r="C23"/>
  <c r="B23" s="1"/>
  <c r="A27" i="2" l="1"/>
  <c r="C26"/>
  <c r="B26" s="1"/>
  <c r="A25" i="1"/>
  <c r="C24"/>
  <c r="B24" s="1"/>
  <c r="A28" i="2" l="1"/>
  <c r="C27"/>
  <c r="B27" s="1"/>
  <c r="A26" i="1"/>
  <c r="C25"/>
  <c r="B25" s="1"/>
  <c r="A29" i="2" l="1"/>
  <c r="C28"/>
  <c r="B28" s="1"/>
  <c r="A27" i="1"/>
  <c r="C26"/>
  <c r="B26" s="1"/>
  <c r="A30" i="2" l="1"/>
  <c r="C29"/>
  <c r="B29" s="1"/>
  <c r="A28" i="1"/>
  <c r="C27"/>
  <c r="B27" s="1"/>
  <c r="A31" i="2" l="1"/>
  <c r="C30"/>
  <c r="B30" s="1"/>
  <c r="A29" i="1"/>
  <c r="C28"/>
  <c r="B28" s="1"/>
  <c r="A32" i="2" l="1"/>
  <c r="C31"/>
  <c r="B31" s="1"/>
  <c r="A30" i="1"/>
  <c r="C29"/>
  <c r="B29" s="1"/>
  <c r="A33" i="2" l="1"/>
  <c r="C32"/>
  <c r="B32" s="1"/>
  <c r="A31" i="1"/>
  <c r="C30"/>
  <c r="B30" s="1"/>
  <c r="A34" i="2" l="1"/>
  <c r="C33"/>
  <c r="B33" s="1"/>
  <c r="A32" i="1"/>
  <c r="C31"/>
  <c r="B31" s="1"/>
  <c r="A35" i="2" l="1"/>
  <c r="C34"/>
  <c r="B34" s="1"/>
  <c r="A33" i="1"/>
  <c r="C32"/>
  <c r="B32" s="1"/>
  <c r="A36" i="2" l="1"/>
  <c r="C36" s="1"/>
  <c r="B36" s="1"/>
  <c r="C35"/>
  <c r="B35" s="1"/>
  <c r="A34" i="1"/>
  <c r="C33"/>
  <c r="B33" s="1"/>
  <c r="A35" l="1"/>
  <c r="C34"/>
  <c r="B34" s="1"/>
  <c r="A36" l="1"/>
  <c r="C36" s="1"/>
  <c r="B36" s="1"/>
  <c r="C35"/>
  <c r="B35" s="1"/>
</calcChain>
</file>

<file path=xl/sharedStrings.xml><?xml version="1.0" encoding="utf-8"?>
<sst xmlns="http://schemas.openxmlformats.org/spreadsheetml/2006/main" count="33" uniqueCount="16">
  <si>
    <t>měsíc:</t>
  </si>
  <si>
    <t>příjmení a jméno</t>
  </si>
  <si>
    <t>fond pracovní doby :</t>
  </si>
  <si>
    <t>číslo nebo název</t>
  </si>
  <si>
    <t>Datum</t>
  </si>
  <si>
    <t>Odpracováno</t>
  </si>
  <si>
    <t>Odpočinek</t>
  </si>
  <si>
    <t>Poznámka</t>
  </si>
  <si>
    <t>Konec směny</t>
  </si>
  <si>
    <t>Nástup na směnu</t>
  </si>
  <si>
    <t>Pokud je potřeba zapsat noční směnu, je nutné o půlnoci zapsat konec směny 24:00 a druhý den zapsat začátek směny v 0:01</t>
  </si>
  <si>
    <t>Den týdne</t>
  </si>
  <si>
    <t>Počet volných dní  po směne</t>
  </si>
  <si>
    <t>Odpracováno za měsíc:</t>
  </si>
  <si>
    <t>Rok:</t>
  </si>
  <si>
    <t>Hodiny přes fond: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</si>
</sst>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ddd\ \-\ dd/mm"/>
    <numFmt numFmtId="166" formatCode="hh:mm"/>
    <numFmt numFmtId="167" formatCode="0_ ;[Red]\-0\ "/>
  </numFmts>
  <fonts count="1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Tahoma"/>
      <family val="2"/>
    </font>
    <font>
      <b/>
      <sz val="8"/>
      <name val="Tahoma"/>
      <family val="2"/>
      <charset val="238"/>
    </font>
    <font>
      <b/>
      <sz val="8"/>
      <name val="Tahoma"/>
      <family val="2"/>
    </font>
    <font>
      <sz val="8"/>
      <name val="Tahoma"/>
      <family val="2"/>
    </font>
    <font>
      <b/>
      <i/>
      <sz val="10"/>
      <name val="Tahoma"/>
      <family val="2"/>
      <charset val="238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i/>
      <sz val="8"/>
      <name val="Tahoma"/>
      <family val="2"/>
      <charset val="238"/>
    </font>
    <font>
      <i/>
      <sz val="8"/>
      <color indexed="8"/>
      <name val="Tahoma"/>
      <family val="2"/>
      <charset val="238"/>
    </font>
    <font>
      <b/>
      <sz val="1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0" xfId="1" applyNumberFormat="1" applyFont="1" applyFill="1" applyBorder="1" applyAlignment="1" applyProtection="1">
      <alignment horizontal="right"/>
      <protection locked="0"/>
    </xf>
    <xf numFmtId="0" fontId="2" fillId="0" borderId="1" xfId="1" applyNumberFormat="1" applyFont="1" applyFill="1" applyBorder="1" applyAlignment="1" applyProtection="1">
      <alignment horizontal="center"/>
      <protection locked="0"/>
    </xf>
    <xf numFmtId="0" fontId="2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protection locked="0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4" fillId="0" borderId="0" xfId="1" applyNumberFormat="1" applyFont="1" applyFill="1" applyBorder="1" applyAlignment="1" applyProtection="1">
      <alignment horizontal="right"/>
      <protection locked="0"/>
    </xf>
    <xf numFmtId="0" fontId="6" fillId="0" borderId="1" xfId="1" applyNumberFormat="1" applyFont="1" applyFill="1" applyBorder="1" applyAlignment="1" applyProtection="1">
      <protection locked="0"/>
    </xf>
    <xf numFmtId="0" fontId="5" fillId="0" borderId="1" xfId="1" applyNumberFormat="1" applyFont="1" applyFill="1" applyBorder="1" applyAlignment="1" applyProtection="1">
      <alignment horizontal="left"/>
      <protection locked="0"/>
    </xf>
    <xf numFmtId="0" fontId="5" fillId="0" borderId="2" xfId="1" applyNumberFormat="1" applyFont="1" applyFill="1" applyBorder="1" applyAlignment="1" applyProtection="1">
      <alignment horizontal="left"/>
      <protection locked="0"/>
    </xf>
    <xf numFmtId="0" fontId="6" fillId="0" borderId="2" xfId="1" applyNumberFormat="1" applyFont="1" applyFill="1" applyBorder="1" applyAlignment="1" applyProtection="1">
      <protection locked="0"/>
    </xf>
    <xf numFmtId="2" fontId="4" fillId="0" borderId="1" xfId="1" applyNumberFormat="1" applyFont="1" applyFill="1" applyBorder="1" applyAlignment="1" applyProtection="1">
      <alignment horizontal="right"/>
      <protection locked="0"/>
    </xf>
    <xf numFmtId="2" fontId="5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5" xfId="0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20" fontId="7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0" fontId="0" fillId="0" borderId="0" xfId="0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20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NumberForma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left" vertical="center" wrapText="1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8" fillId="3" borderId="13" xfId="1" applyNumberFormat="1" applyFont="1" applyFill="1" applyBorder="1" applyAlignment="1" applyProtection="1">
      <alignment horizontal="center" vertical="center"/>
    </xf>
    <xf numFmtId="165" fontId="0" fillId="0" borderId="15" xfId="0" applyNumberFormat="1" applyBorder="1"/>
    <xf numFmtId="164" fontId="9" fillId="0" borderId="1" xfId="1" applyNumberFormat="1" applyFont="1" applyFill="1" applyBorder="1" applyAlignment="1" applyProtection="1">
      <alignment horizontal="center" vertical="center"/>
      <protection locked="0"/>
    </xf>
    <xf numFmtId="164" fontId="9" fillId="0" borderId="3" xfId="1" applyNumberFormat="1" applyFont="1" applyFill="1" applyBorder="1" applyAlignment="1" applyProtection="1">
      <alignment horizontal="center" vertical="center"/>
      <protection locked="0"/>
    </xf>
    <xf numFmtId="164" fontId="8" fillId="3" borderId="16" xfId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20" fontId="4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20" fontId="4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8" fillId="0" borderId="4" xfId="1" applyNumberFormat="1" applyFont="1" applyFill="1" applyBorder="1" applyAlignment="1" applyProtection="1">
      <alignment horizontal="left" vertical="center"/>
      <protection locked="0"/>
    </xf>
    <xf numFmtId="2" fontId="8" fillId="0" borderId="17" xfId="1" applyNumberFormat="1" applyFont="1" applyFill="1" applyBorder="1" applyAlignment="1" applyProtection="1">
      <alignment horizontal="left" vertical="center"/>
      <protection locked="0"/>
    </xf>
    <xf numFmtId="2" fontId="5" fillId="0" borderId="17" xfId="1" applyNumberFormat="1" applyFont="1" applyFill="1" applyBorder="1" applyAlignment="1" applyProtection="1">
      <alignment horizontal="left" vertical="center"/>
      <protection locked="0"/>
    </xf>
    <xf numFmtId="164" fontId="8" fillId="3" borderId="18" xfId="1" applyNumberFormat="1" applyFont="1" applyFill="1" applyBorder="1" applyAlignment="1" applyProtection="1">
      <alignment horizontal="center" vertical="center"/>
    </xf>
    <xf numFmtId="2" fontId="5" fillId="0" borderId="19" xfId="1" applyNumberFormat="1" applyFont="1" applyFill="1" applyBorder="1" applyAlignment="1" applyProtection="1">
      <alignment horizontal="left" vertical="center"/>
      <protection locked="0"/>
    </xf>
    <xf numFmtId="0" fontId="5" fillId="0" borderId="1" xfId="1" applyNumberFormat="1" applyFont="1" applyFill="1" applyBorder="1" applyAlignment="1" applyProtection="1">
      <alignment horizontal="left" vertical="center" wrapText="1"/>
      <protection locked="0"/>
    </xf>
    <xf numFmtId="2" fontId="4" fillId="0" borderId="0" xfId="1" applyNumberFormat="1" applyFont="1" applyFill="1" applyBorder="1" applyAlignment="1" applyProtection="1">
      <alignment horizontal="right"/>
      <protection locked="0"/>
    </xf>
    <xf numFmtId="164" fontId="4" fillId="0" borderId="0" xfId="0" applyNumberFormat="1" applyFont="1" applyFill="1" applyBorder="1" applyAlignment="1" applyProtection="1">
      <alignment horizontal="center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8" fillId="3" borderId="14" xfId="0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>
      <alignment horizontal="right" wrapText="1"/>
    </xf>
    <xf numFmtId="1" fontId="6" fillId="0" borderId="1" xfId="0" applyNumberFormat="1" applyFont="1" applyFill="1" applyBorder="1" applyAlignment="1" applyProtection="1">
      <alignment horizontal="center"/>
      <protection locked="0"/>
    </xf>
    <xf numFmtId="167" fontId="5" fillId="0" borderId="0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166" fontId="5" fillId="0" borderId="1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ální" xfId="0" builtinId="0"/>
    <cellStyle name="normální_PROVOZ" xfId="1"/>
  </cellStyles>
  <dxfs count="18"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C13" workbookViewId="0">
      <selection activeCell="J38" sqref="J38"/>
    </sheetView>
  </sheetViews>
  <sheetFormatPr defaultRowHeight="15"/>
  <cols>
    <col min="1" max="1" width="11.28515625" hidden="1" customWidth="1"/>
    <col min="2" max="2" width="5.5703125" style="25" hidden="1" customWidth="1"/>
    <col min="3" max="3" width="11" customWidth="1"/>
    <col min="6" max="6" width="11.5703125" customWidth="1"/>
    <col min="7" max="7" width="10" customWidth="1"/>
    <col min="8" max="8" width="12.42578125" style="25" hidden="1" customWidth="1"/>
    <col min="9" max="9" width="16.140625" customWidth="1"/>
  </cols>
  <sheetData>
    <row r="1" spans="1:9">
      <c r="C1" s="58" t="s">
        <v>14</v>
      </c>
      <c r="D1" s="3">
        <v>2024</v>
      </c>
      <c r="E1" s="1" t="s">
        <v>0</v>
      </c>
      <c r="F1" s="2">
        <v>6</v>
      </c>
      <c r="G1" s="59"/>
      <c r="H1" s="31"/>
      <c r="I1" s="4"/>
    </row>
    <row r="2" spans="1:9">
      <c r="C2" s="6"/>
      <c r="D2" s="7" t="s">
        <v>1</v>
      </c>
      <c r="E2" s="8"/>
      <c r="F2" s="9"/>
      <c r="G2" s="5"/>
      <c r="I2" s="1" t="s">
        <v>2</v>
      </c>
    </row>
    <row r="3" spans="1:9">
      <c r="C3" s="6"/>
      <c r="D3" s="10" t="s">
        <v>3</v>
      </c>
      <c r="E3" s="9"/>
      <c r="F3" s="9"/>
      <c r="G3" s="5"/>
      <c r="I3" s="64">
        <v>160</v>
      </c>
    </row>
    <row r="4" spans="1:9" ht="15.75" thickBot="1">
      <c r="C4" s="5"/>
      <c r="D4" s="5"/>
      <c r="E4" s="5"/>
      <c r="F4" s="5"/>
      <c r="G4" s="5"/>
      <c r="H4" s="30"/>
      <c r="I4" s="5"/>
    </row>
    <row r="5" spans="1:9" s="19" customFormat="1" ht="27" customHeight="1" thickBot="1">
      <c r="A5" s="18" t="s">
        <v>4</v>
      </c>
      <c r="B5" s="27" t="s">
        <v>11</v>
      </c>
      <c r="C5" s="27" t="s">
        <v>4</v>
      </c>
      <c r="D5" s="27" t="s">
        <v>9</v>
      </c>
      <c r="E5" s="42" t="s">
        <v>8</v>
      </c>
      <c r="F5" s="43" t="s">
        <v>5</v>
      </c>
      <c r="G5" s="43" t="s">
        <v>6</v>
      </c>
      <c r="H5" s="44" t="s">
        <v>12</v>
      </c>
      <c r="I5" s="43" t="s">
        <v>7</v>
      </c>
    </row>
    <row r="6" spans="1:9" s="13" customFormat="1" ht="14.25" customHeight="1">
      <c r="A6" s="22">
        <f>DATE($G$1,$F$1,1)</f>
        <v>153</v>
      </c>
      <c r="B6" s="26">
        <f>WEEKDAY(C6,2)</f>
        <v>5</v>
      </c>
      <c r="C6" s="37">
        <f>A6</f>
        <v>153</v>
      </c>
      <c r="D6" s="38"/>
      <c r="E6" s="39"/>
      <c r="F6" s="54" t="str">
        <f t="shared" ref="F6:F14" si="0">IF(D6="","",IF(AND(D6&lt;&gt;"",E6=""),"Neodešel",E6-D6))</f>
        <v/>
      </c>
      <c r="G6" s="40">
        <f t="shared" ref="G6:G10" si="1">IF(F6="",0,(D7-E6)+1+H7)</f>
        <v>0</v>
      </c>
      <c r="H6" s="41">
        <f t="shared" ref="H6:H35" si="2">IF(D6="",1+H7,0)</f>
        <v>20</v>
      </c>
      <c r="I6" s="45"/>
    </row>
    <row r="7" spans="1:9" s="13" customFormat="1" ht="14.25" customHeight="1">
      <c r="A7" s="23">
        <f>A6+1</f>
        <v>154</v>
      </c>
      <c r="B7" s="26">
        <f>WEEKDAY(C7,2)</f>
        <v>6</v>
      </c>
      <c r="C7" s="20">
        <f t="shared" ref="C7:C36" si="3">A7</f>
        <v>154</v>
      </c>
      <c r="D7" s="14"/>
      <c r="E7" s="15"/>
      <c r="F7" s="54" t="str">
        <f>IF(D7="","",IF(AND(D7&lt;&gt;"",E7=""),"Neodešel",E7-D7))</f>
        <v/>
      </c>
      <c r="G7" s="36">
        <f t="shared" si="1"/>
        <v>0</v>
      </c>
      <c r="H7" s="34">
        <f t="shared" si="2"/>
        <v>19</v>
      </c>
      <c r="I7" s="46"/>
    </row>
    <row r="8" spans="1:9" s="13" customFormat="1" ht="14.25" customHeight="1">
      <c r="A8" s="23">
        <f t="shared" ref="A8:A36" si="4">A7+1</f>
        <v>155</v>
      </c>
      <c r="B8" s="26">
        <f t="shared" ref="B8:B36" si="5">WEEKDAY(C8,2)</f>
        <v>7</v>
      </c>
      <c r="C8" s="20">
        <f t="shared" si="3"/>
        <v>155</v>
      </c>
      <c r="D8" s="14"/>
      <c r="E8" s="15"/>
      <c r="F8" s="54" t="str">
        <f t="shared" si="0"/>
        <v/>
      </c>
      <c r="G8" s="36">
        <f t="shared" si="1"/>
        <v>0</v>
      </c>
      <c r="H8" s="34">
        <f t="shared" si="2"/>
        <v>18</v>
      </c>
      <c r="I8" s="47"/>
    </row>
    <row r="9" spans="1:9" s="13" customFormat="1" ht="14.25" customHeight="1">
      <c r="A9" s="23">
        <f t="shared" si="4"/>
        <v>156</v>
      </c>
      <c r="B9" s="26">
        <f t="shared" si="5"/>
        <v>1</v>
      </c>
      <c r="C9" s="20">
        <f t="shared" si="3"/>
        <v>156</v>
      </c>
      <c r="D9" s="14"/>
      <c r="E9" s="15"/>
      <c r="F9" s="54" t="str">
        <f t="shared" si="0"/>
        <v/>
      </c>
      <c r="G9" s="36">
        <f t="shared" si="1"/>
        <v>0</v>
      </c>
      <c r="H9" s="34">
        <f t="shared" si="2"/>
        <v>17</v>
      </c>
      <c r="I9" s="47"/>
    </row>
    <row r="10" spans="1:9" s="13" customFormat="1" ht="14.25" customHeight="1">
      <c r="A10" s="23">
        <f t="shared" si="4"/>
        <v>157</v>
      </c>
      <c r="B10" s="26">
        <f t="shared" si="5"/>
        <v>2</v>
      </c>
      <c r="C10" s="20">
        <f t="shared" si="3"/>
        <v>157</v>
      </c>
      <c r="D10" s="14"/>
      <c r="E10" s="15"/>
      <c r="F10" s="54" t="str">
        <f t="shared" si="0"/>
        <v/>
      </c>
      <c r="G10" s="36">
        <f t="shared" si="1"/>
        <v>0</v>
      </c>
      <c r="H10" s="34">
        <f t="shared" si="2"/>
        <v>16</v>
      </c>
      <c r="I10" s="47"/>
    </row>
    <row r="11" spans="1:9" s="13" customFormat="1" ht="14.25" customHeight="1">
      <c r="A11" s="23">
        <f t="shared" si="4"/>
        <v>158</v>
      </c>
      <c r="B11" s="26">
        <f t="shared" si="5"/>
        <v>3</v>
      </c>
      <c r="C11" s="20">
        <f t="shared" si="3"/>
        <v>158</v>
      </c>
      <c r="D11" s="14"/>
      <c r="E11" s="15"/>
      <c r="F11" s="54" t="str">
        <f t="shared" si="0"/>
        <v/>
      </c>
      <c r="G11" s="36">
        <f>IF(F11="",0,(D12-E11)+1+H12)</f>
        <v>0</v>
      </c>
      <c r="H11" s="34">
        <f t="shared" si="2"/>
        <v>15</v>
      </c>
      <c r="I11" s="47"/>
    </row>
    <row r="12" spans="1:9" s="13" customFormat="1" ht="14.25" customHeight="1">
      <c r="A12" s="23">
        <f t="shared" si="4"/>
        <v>159</v>
      </c>
      <c r="B12" s="26">
        <f t="shared" si="5"/>
        <v>4</v>
      </c>
      <c r="C12" s="20">
        <f t="shared" si="3"/>
        <v>159</v>
      </c>
      <c r="D12" s="14"/>
      <c r="E12" s="15"/>
      <c r="F12" s="54" t="str">
        <f t="shared" si="0"/>
        <v/>
      </c>
      <c r="G12" s="36">
        <f t="shared" ref="G12:G37" si="6">IF(F12="",0,(D13-E12)+1+H13)</f>
        <v>0</v>
      </c>
      <c r="H12" s="34">
        <f t="shared" si="2"/>
        <v>14</v>
      </c>
      <c r="I12" s="47"/>
    </row>
    <row r="13" spans="1:9" s="13" customFormat="1" ht="14.25" customHeight="1">
      <c r="A13" s="23">
        <f t="shared" si="4"/>
        <v>160</v>
      </c>
      <c r="B13" s="26">
        <f t="shared" si="5"/>
        <v>5</v>
      </c>
      <c r="C13" s="20">
        <f t="shared" si="3"/>
        <v>160</v>
      </c>
      <c r="D13" s="14"/>
      <c r="E13" s="15"/>
      <c r="F13" s="54" t="str">
        <f>IF(D13="","",IF(AND(D13&lt;&gt;"",E13=""),"Neodešel",E13-D13))</f>
        <v/>
      </c>
      <c r="G13" s="36">
        <f t="shared" si="6"/>
        <v>0</v>
      </c>
      <c r="H13" s="34">
        <f t="shared" si="2"/>
        <v>13</v>
      </c>
      <c r="I13" s="47"/>
    </row>
    <row r="14" spans="1:9" s="13" customFormat="1" ht="14.25" customHeight="1">
      <c r="A14" s="23">
        <f t="shared" si="4"/>
        <v>161</v>
      </c>
      <c r="B14" s="26">
        <f t="shared" si="5"/>
        <v>6</v>
      </c>
      <c r="C14" s="20">
        <f t="shared" si="3"/>
        <v>161</v>
      </c>
      <c r="D14" s="14"/>
      <c r="E14" s="15"/>
      <c r="F14" s="54" t="str">
        <f t="shared" si="0"/>
        <v/>
      </c>
      <c r="G14" s="36">
        <f t="shared" si="6"/>
        <v>0</v>
      </c>
      <c r="H14" s="34">
        <f t="shared" si="2"/>
        <v>12</v>
      </c>
      <c r="I14" s="47"/>
    </row>
    <row r="15" spans="1:9" s="13" customFormat="1" ht="14.25" customHeight="1">
      <c r="A15" s="23">
        <f t="shared" si="4"/>
        <v>162</v>
      </c>
      <c r="B15" s="26">
        <f t="shared" si="5"/>
        <v>7</v>
      </c>
      <c r="C15" s="20">
        <f t="shared" si="3"/>
        <v>162</v>
      </c>
      <c r="D15" s="14"/>
      <c r="E15" s="15"/>
      <c r="F15" s="54" t="str">
        <f>IF(D15="","",IF(AND(D15&lt;&gt;"",E15=""),"Neodešel",E15-D15))</f>
        <v/>
      </c>
      <c r="G15" s="36">
        <f t="shared" si="6"/>
        <v>0</v>
      </c>
      <c r="H15" s="34">
        <f t="shared" si="2"/>
        <v>11</v>
      </c>
      <c r="I15" s="47"/>
    </row>
    <row r="16" spans="1:9" s="13" customFormat="1" ht="14.25" customHeight="1">
      <c r="A16" s="23">
        <f t="shared" si="4"/>
        <v>163</v>
      </c>
      <c r="B16" s="26">
        <f t="shared" si="5"/>
        <v>1</v>
      </c>
      <c r="C16" s="20">
        <f t="shared" si="3"/>
        <v>163</v>
      </c>
      <c r="D16" s="14"/>
      <c r="E16" s="15"/>
      <c r="F16" s="54" t="str">
        <f t="shared" ref="F16:F37" si="7">IF(D16="","",IF(AND(D16&lt;&gt;"",E16=""),"Neodešel",E16-D16))</f>
        <v/>
      </c>
      <c r="G16" s="36">
        <f t="shared" si="6"/>
        <v>0</v>
      </c>
      <c r="H16" s="34">
        <f t="shared" si="2"/>
        <v>10</v>
      </c>
      <c r="I16" s="47"/>
    </row>
    <row r="17" spans="1:9" s="13" customFormat="1" ht="14.25" customHeight="1">
      <c r="A17" s="23">
        <f t="shared" si="4"/>
        <v>164</v>
      </c>
      <c r="B17" s="26">
        <f t="shared" si="5"/>
        <v>2</v>
      </c>
      <c r="C17" s="20">
        <f t="shared" si="3"/>
        <v>164</v>
      </c>
      <c r="D17" s="14"/>
      <c r="E17" s="15"/>
      <c r="F17" s="54" t="str">
        <f t="shared" si="7"/>
        <v/>
      </c>
      <c r="G17" s="36">
        <f t="shared" si="6"/>
        <v>0</v>
      </c>
      <c r="H17" s="34">
        <f t="shared" si="2"/>
        <v>9</v>
      </c>
      <c r="I17" s="47"/>
    </row>
    <row r="18" spans="1:9" s="13" customFormat="1" ht="14.25" customHeight="1">
      <c r="A18" s="23">
        <f t="shared" si="4"/>
        <v>165</v>
      </c>
      <c r="B18" s="26">
        <f t="shared" si="5"/>
        <v>3</v>
      </c>
      <c r="C18" s="20">
        <f t="shared" si="3"/>
        <v>165</v>
      </c>
      <c r="D18" s="14"/>
      <c r="E18" s="15"/>
      <c r="F18" s="54" t="str">
        <f t="shared" si="7"/>
        <v/>
      </c>
      <c r="G18" s="36">
        <f t="shared" si="6"/>
        <v>0</v>
      </c>
      <c r="H18" s="34">
        <f t="shared" si="2"/>
        <v>8</v>
      </c>
      <c r="I18" s="47"/>
    </row>
    <row r="19" spans="1:9" s="13" customFormat="1" ht="14.25" customHeight="1">
      <c r="A19" s="23">
        <f t="shared" si="4"/>
        <v>166</v>
      </c>
      <c r="B19" s="26">
        <f t="shared" si="5"/>
        <v>4</v>
      </c>
      <c r="C19" s="20">
        <f t="shared" si="3"/>
        <v>166</v>
      </c>
      <c r="D19" s="14"/>
      <c r="E19" s="15"/>
      <c r="F19" s="54" t="str">
        <f t="shared" si="7"/>
        <v/>
      </c>
      <c r="G19" s="36">
        <f t="shared" si="6"/>
        <v>0</v>
      </c>
      <c r="H19" s="34">
        <f t="shared" si="2"/>
        <v>7</v>
      </c>
      <c r="I19" s="47"/>
    </row>
    <row r="20" spans="1:9" s="13" customFormat="1" ht="14.25" customHeight="1">
      <c r="A20" s="23">
        <f t="shared" si="4"/>
        <v>167</v>
      </c>
      <c r="B20" s="26">
        <f t="shared" si="5"/>
        <v>5</v>
      </c>
      <c r="C20" s="20">
        <f t="shared" si="3"/>
        <v>167</v>
      </c>
      <c r="D20" s="14"/>
      <c r="E20" s="15"/>
      <c r="F20" s="54" t="str">
        <f t="shared" si="7"/>
        <v/>
      </c>
      <c r="G20" s="36">
        <f t="shared" si="6"/>
        <v>0</v>
      </c>
      <c r="H20" s="34">
        <f t="shared" si="2"/>
        <v>6</v>
      </c>
      <c r="I20" s="47"/>
    </row>
    <row r="21" spans="1:9" s="13" customFormat="1" ht="14.25" customHeight="1">
      <c r="A21" s="23">
        <f t="shared" si="4"/>
        <v>168</v>
      </c>
      <c r="B21" s="26">
        <f t="shared" si="5"/>
        <v>6</v>
      </c>
      <c r="C21" s="20">
        <f t="shared" si="3"/>
        <v>168</v>
      </c>
      <c r="D21" s="14"/>
      <c r="E21" s="15"/>
      <c r="F21" s="54" t="str">
        <f t="shared" si="7"/>
        <v/>
      </c>
      <c r="G21" s="36">
        <f t="shared" si="6"/>
        <v>0</v>
      </c>
      <c r="H21" s="34">
        <f t="shared" si="2"/>
        <v>5</v>
      </c>
      <c r="I21" s="47"/>
    </row>
    <row r="22" spans="1:9" s="13" customFormat="1" ht="14.25" customHeight="1">
      <c r="A22" s="23">
        <f t="shared" si="4"/>
        <v>169</v>
      </c>
      <c r="B22" s="26">
        <f t="shared" si="5"/>
        <v>7</v>
      </c>
      <c r="C22" s="20">
        <f t="shared" si="3"/>
        <v>169</v>
      </c>
      <c r="D22" s="14"/>
      <c r="E22" s="15"/>
      <c r="F22" s="54" t="str">
        <f t="shared" si="7"/>
        <v/>
      </c>
      <c r="G22" s="36">
        <f t="shared" si="6"/>
        <v>0</v>
      </c>
      <c r="H22" s="34">
        <f t="shared" si="2"/>
        <v>4</v>
      </c>
      <c r="I22" s="47"/>
    </row>
    <row r="23" spans="1:9" s="13" customFormat="1" ht="14.25" customHeight="1">
      <c r="A23" s="23">
        <f t="shared" si="4"/>
        <v>170</v>
      </c>
      <c r="B23" s="26">
        <f t="shared" si="5"/>
        <v>1</v>
      </c>
      <c r="C23" s="20">
        <f t="shared" si="3"/>
        <v>170</v>
      </c>
      <c r="D23" s="14"/>
      <c r="E23" s="15"/>
      <c r="F23" s="54" t="str">
        <f t="shared" si="7"/>
        <v/>
      </c>
      <c r="G23" s="36">
        <f t="shared" si="6"/>
        <v>0</v>
      </c>
      <c r="H23" s="34">
        <f t="shared" si="2"/>
        <v>3</v>
      </c>
      <c r="I23" s="47"/>
    </row>
    <row r="24" spans="1:9" s="13" customFormat="1" ht="14.25" customHeight="1">
      <c r="A24" s="23">
        <f t="shared" si="4"/>
        <v>171</v>
      </c>
      <c r="B24" s="26">
        <f t="shared" si="5"/>
        <v>2</v>
      </c>
      <c r="C24" s="20">
        <f t="shared" si="3"/>
        <v>171</v>
      </c>
      <c r="D24" s="14"/>
      <c r="E24" s="15"/>
      <c r="F24" s="54" t="str">
        <f t="shared" si="7"/>
        <v/>
      </c>
      <c r="G24" s="36">
        <f t="shared" si="6"/>
        <v>0</v>
      </c>
      <c r="H24" s="34">
        <f t="shared" si="2"/>
        <v>2</v>
      </c>
      <c r="I24" s="47"/>
    </row>
    <row r="25" spans="1:9" s="13" customFormat="1" ht="14.25" customHeight="1">
      <c r="A25" s="23">
        <f t="shared" si="4"/>
        <v>172</v>
      </c>
      <c r="B25" s="26">
        <f t="shared" si="5"/>
        <v>3</v>
      </c>
      <c r="C25" s="20">
        <f t="shared" si="3"/>
        <v>172</v>
      </c>
      <c r="D25" s="14"/>
      <c r="E25" s="15"/>
      <c r="F25" s="54" t="str">
        <f t="shared" si="7"/>
        <v/>
      </c>
      <c r="G25" s="36">
        <f t="shared" si="6"/>
        <v>0</v>
      </c>
      <c r="H25" s="34">
        <f t="shared" si="2"/>
        <v>1</v>
      </c>
      <c r="I25" s="47"/>
    </row>
    <row r="26" spans="1:9" s="13" customFormat="1" ht="14.25" customHeight="1">
      <c r="A26" s="23">
        <f t="shared" si="4"/>
        <v>173</v>
      </c>
      <c r="B26" s="26">
        <f t="shared" si="5"/>
        <v>4</v>
      </c>
      <c r="C26" s="20">
        <f t="shared" si="3"/>
        <v>173</v>
      </c>
      <c r="D26" s="14">
        <v>0.5</v>
      </c>
      <c r="E26" s="15">
        <v>0.95833333333333337</v>
      </c>
      <c r="F26" s="54">
        <f t="shared" si="7"/>
        <v>0.45833333333333337</v>
      </c>
      <c r="G26" s="36">
        <f t="shared" si="6"/>
        <v>0.52083333333333326</v>
      </c>
      <c r="H26" s="34">
        <f t="shared" si="2"/>
        <v>0</v>
      </c>
      <c r="I26" s="47"/>
    </row>
    <row r="27" spans="1:9" s="13" customFormat="1" ht="14.25" customHeight="1">
      <c r="A27" s="23">
        <f t="shared" si="4"/>
        <v>174</v>
      </c>
      <c r="B27" s="26">
        <f t="shared" si="5"/>
        <v>5</v>
      </c>
      <c r="C27" s="20">
        <f t="shared" si="3"/>
        <v>174</v>
      </c>
      <c r="D27" s="14">
        <v>0.47916666666666669</v>
      </c>
      <c r="E27" s="15">
        <v>0.84027777777777779</v>
      </c>
      <c r="F27" s="54">
        <f t="shared" si="7"/>
        <v>0.3611111111111111</v>
      </c>
      <c r="G27" s="36">
        <f>IF(F27="",0,(D29-E27)+1+H29)</f>
        <v>9.1597222222222214</v>
      </c>
      <c r="H27" s="34">
        <f>IF(D27="",1+H29,0)</f>
        <v>0</v>
      </c>
      <c r="I27" s="47"/>
    </row>
    <row r="28" spans="1:9" s="13" customFormat="1" ht="14.25" customHeight="1">
      <c r="A28" s="23">
        <f t="shared" si="4"/>
        <v>175</v>
      </c>
      <c r="B28" s="26">
        <f t="shared" si="5"/>
        <v>6</v>
      </c>
      <c r="C28" s="20">
        <f t="shared" si="3"/>
        <v>175</v>
      </c>
      <c r="D28" s="14"/>
      <c r="E28" s="15"/>
      <c r="F28" s="54" t="str">
        <f t="shared" si="7"/>
        <v/>
      </c>
      <c r="G28" s="36">
        <f>IF(F28="",0,(D30-E28)+1+H30)</f>
        <v>0</v>
      </c>
      <c r="H28" s="34">
        <f>IF(D28="",1+H30,0)</f>
        <v>9</v>
      </c>
      <c r="I28" s="48"/>
    </row>
    <row r="29" spans="1:9" s="13" customFormat="1" ht="14.25" customHeight="1">
      <c r="A29" s="23">
        <f t="shared" si="4"/>
        <v>176</v>
      </c>
      <c r="B29" s="26">
        <f t="shared" si="5"/>
        <v>7</v>
      </c>
      <c r="C29" s="20">
        <f t="shared" si="3"/>
        <v>176</v>
      </c>
      <c r="D29" s="14"/>
      <c r="E29" s="15"/>
      <c r="F29" s="54" t="str">
        <f t="shared" si="7"/>
        <v/>
      </c>
      <c r="G29" s="36">
        <f t="shared" si="6"/>
        <v>0</v>
      </c>
      <c r="H29" s="34">
        <f t="shared" si="2"/>
        <v>9</v>
      </c>
      <c r="I29" s="48"/>
    </row>
    <row r="30" spans="1:9" s="13" customFormat="1" ht="14.25" customHeight="1">
      <c r="A30" s="23">
        <f t="shared" si="4"/>
        <v>177</v>
      </c>
      <c r="B30" s="26">
        <f t="shared" si="5"/>
        <v>1</v>
      </c>
      <c r="C30" s="20">
        <f t="shared" si="3"/>
        <v>177</v>
      </c>
      <c r="D30" s="14"/>
      <c r="E30" s="15"/>
      <c r="F30" s="54" t="str">
        <f t="shared" si="7"/>
        <v/>
      </c>
      <c r="G30" s="36">
        <f t="shared" si="6"/>
        <v>0</v>
      </c>
      <c r="H30" s="34">
        <f t="shared" si="2"/>
        <v>8</v>
      </c>
      <c r="I30" s="48"/>
    </row>
    <row r="31" spans="1:9" s="13" customFormat="1" ht="14.25" customHeight="1">
      <c r="A31" s="23">
        <f t="shared" si="4"/>
        <v>178</v>
      </c>
      <c r="B31" s="26">
        <f t="shared" si="5"/>
        <v>2</v>
      </c>
      <c r="C31" s="20">
        <f t="shared" si="3"/>
        <v>178</v>
      </c>
      <c r="D31" s="14"/>
      <c r="E31" s="15"/>
      <c r="F31" s="54" t="str">
        <f t="shared" si="7"/>
        <v/>
      </c>
      <c r="G31" s="36">
        <f t="shared" si="6"/>
        <v>0</v>
      </c>
      <c r="H31" s="34">
        <f t="shared" si="2"/>
        <v>7</v>
      </c>
      <c r="I31" s="48"/>
    </row>
    <row r="32" spans="1:9" s="13" customFormat="1" ht="14.25" customHeight="1">
      <c r="A32" s="23">
        <f t="shared" si="4"/>
        <v>179</v>
      </c>
      <c r="B32" s="26">
        <f t="shared" si="5"/>
        <v>3</v>
      </c>
      <c r="C32" s="20">
        <f t="shared" si="3"/>
        <v>179</v>
      </c>
      <c r="D32" s="14"/>
      <c r="E32" s="15"/>
      <c r="F32" s="54" t="str">
        <f t="shared" si="7"/>
        <v/>
      </c>
      <c r="G32" s="36">
        <f t="shared" si="6"/>
        <v>0</v>
      </c>
      <c r="H32" s="34">
        <f t="shared" si="2"/>
        <v>6</v>
      </c>
      <c r="I32" s="48"/>
    </row>
    <row r="33" spans="1:9" s="13" customFormat="1" ht="14.25" customHeight="1">
      <c r="A33" s="23">
        <f t="shared" si="4"/>
        <v>180</v>
      </c>
      <c r="B33" s="26">
        <f t="shared" si="5"/>
        <v>4</v>
      </c>
      <c r="C33" s="20">
        <f t="shared" si="3"/>
        <v>180</v>
      </c>
      <c r="D33" s="14"/>
      <c r="E33" s="15"/>
      <c r="F33" s="54" t="str">
        <f t="shared" si="7"/>
        <v/>
      </c>
      <c r="G33" s="36">
        <f t="shared" si="6"/>
        <v>0</v>
      </c>
      <c r="H33" s="34">
        <f t="shared" si="2"/>
        <v>5</v>
      </c>
      <c r="I33" s="48"/>
    </row>
    <row r="34" spans="1:9" s="13" customFormat="1" ht="14.25" customHeight="1">
      <c r="A34" s="23">
        <f t="shared" si="4"/>
        <v>181</v>
      </c>
      <c r="B34" s="26">
        <f t="shared" si="5"/>
        <v>5</v>
      </c>
      <c r="C34" s="20">
        <f t="shared" si="3"/>
        <v>181</v>
      </c>
      <c r="D34" s="14"/>
      <c r="E34" s="15"/>
      <c r="F34" s="54" t="str">
        <f t="shared" si="7"/>
        <v/>
      </c>
      <c r="G34" s="36">
        <f t="shared" si="6"/>
        <v>0</v>
      </c>
      <c r="H34" s="34">
        <f t="shared" si="2"/>
        <v>4</v>
      </c>
      <c r="I34" s="48"/>
    </row>
    <row r="35" spans="1:9" s="13" customFormat="1" ht="14.25" customHeight="1">
      <c r="A35" s="23">
        <f t="shared" si="4"/>
        <v>182</v>
      </c>
      <c r="B35" s="26">
        <f t="shared" si="5"/>
        <v>6</v>
      </c>
      <c r="C35" s="20">
        <f t="shared" si="3"/>
        <v>182</v>
      </c>
      <c r="D35" s="14"/>
      <c r="E35" s="15"/>
      <c r="F35" s="54" t="str">
        <f t="shared" si="7"/>
        <v/>
      </c>
      <c r="G35" s="36">
        <f t="shared" si="6"/>
        <v>0</v>
      </c>
      <c r="H35" s="34">
        <f t="shared" si="2"/>
        <v>3</v>
      </c>
      <c r="I35" s="48"/>
    </row>
    <row r="36" spans="1:9" s="13" customFormat="1" ht="14.25" customHeight="1" thickBot="1">
      <c r="A36" s="24">
        <f t="shared" si="4"/>
        <v>183</v>
      </c>
      <c r="B36" s="28">
        <f t="shared" si="5"/>
        <v>7</v>
      </c>
      <c r="C36" s="21">
        <f t="shared" si="3"/>
        <v>183</v>
      </c>
      <c r="D36" s="16"/>
      <c r="E36" s="17"/>
      <c r="F36" s="55" t="str">
        <f t="shared" si="7"/>
        <v/>
      </c>
      <c r="G36" s="49">
        <f t="shared" si="6"/>
        <v>0</v>
      </c>
      <c r="H36" s="35">
        <f>IF(D36="",1+H37,0)</f>
        <v>2</v>
      </c>
      <c r="I36" s="50"/>
    </row>
    <row r="37" spans="1:9" ht="10.5" hidden="1" customHeight="1">
      <c r="C37" s="12"/>
      <c r="D37" s="52"/>
      <c r="E37" s="52"/>
      <c r="F37" s="53" t="str">
        <f t="shared" si="7"/>
        <v/>
      </c>
      <c r="G37" s="57">
        <f t="shared" si="6"/>
        <v>0</v>
      </c>
      <c r="H37" s="32">
        <f t="shared" ref="H37" si="8">IF(D37="",1,0)</f>
        <v>1</v>
      </c>
      <c r="I37" s="12"/>
    </row>
    <row r="38" spans="1:9" ht="22.5" customHeight="1">
      <c r="B38" s="29"/>
      <c r="C38" s="29"/>
      <c r="D38" s="51"/>
      <c r="E38" s="11" t="s">
        <v>13</v>
      </c>
      <c r="F38" s="56">
        <f>SUM(F6:F36)</f>
        <v>0.81944444444444442</v>
      </c>
      <c r="G38" s="63" t="s">
        <v>15</v>
      </c>
      <c r="H38" s="33"/>
      <c r="I38" s="66">
        <f>I3-F38</f>
        <v>159.18055555555554</v>
      </c>
    </row>
    <row r="39" spans="1:9" ht="24.75" customHeight="1">
      <c r="B39" s="65" t="s">
        <v>10</v>
      </c>
      <c r="C39" s="65"/>
      <c r="D39" s="65"/>
      <c r="E39" s="65"/>
      <c r="F39" s="65"/>
      <c r="G39" s="65"/>
      <c r="H39" s="65"/>
      <c r="I39" s="65"/>
    </row>
  </sheetData>
  <mergeCells count="1">
    <mergeCell ref="B39:I39"/>
  </mergeCells>
  <conditionalFormatting sqref="G6:G36">
    <cfRule type="cellIs" dxfId="17" priority="14" operator="lessThan">
      <formula>0.458333333333333</formula>
    </cfRule>
    <cfRule type="cellIs" dxfId="16" priority="15" operator="greaterThanOrEqual">
      <formula>0.458333333333333</formula>
    </cfRule>
  </conditionalFormatting>
  <conditionalFormatting sqref="G6:G36">
    <cfRule type="cellIs" dxfId="15" priority="13" operator="equal">
      <formula>0</formula>
    </cfRule>
  </conditionalFormatting>
  <conditionalFormatting sqref="F6:F36">
    <cfRule type="cellIs" dxfId="14" priority="12" operator="greaterThan">
      <formula>0.666666666666667</formula>
    </cfRule>
  </conditionalFormatting>
  <conditionalFormatting sqref="C6:C36">
    <cfRule type="expression" dxfId="13" priority="8">
      <formula>$E6=7</formula>
    </cfRule>
    <cfRule type="expression" dxfId="12" priority="9">
      <formula>$E6=7</formula>
    </cfRule>
    <cfRule type="expression" dxfId="11" priority="10">
      <formula>$E6=6</formula>
    </cfRule>
  </conditionalFormatting>
  <conditionalFormatting sqref="B5">
    <cfRule type="colorScale" priority="7">
      <colorScale>
        <cfvo type="min" val="0"/>
        <cfvo type="max" val="0"/>
        <color theme="0" tint="-0.14999847407452621"/>
        <color rgb="FFFFEF9C"/>
      </colorScale>
    </cfRule>
  </conditionalFormatting>
  <conditionalFormatting sqref="B6:G36 I6:I36">
    <cfRule type="expression" dxfId="10" priority="1">
      <formula>$B6=7</formula>
    </cfRule>
    <cfRule type="expression" dxfId="9" priority="2">
      <formula>$B6=6</formula>
    </cfRule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topLeftCell="B1" workbookViewId="0">
      <selection activeCell="L22" sqref="L22"/>
    </sheetView>
  </sheetViews>
  <sheetFormatPr defaultRowHeight="15"/>
  <cols>
    <col min="1" max="1" width="11.28515625" hidden="1" customWidth="1"/>
    <col min="2" max="2" width="5.5703125" style="25" customWidth="1"/>
    <col min="3" max="3" width="11" customWidth="1"/>
    <col min="6" max="6" width="11.5703125" customWidth="1"/>
    <col min="7" max="7" width="10" customWidth="1"/>
    <col min="8" max="8" width="12.42578125" style="25" hidden="1" customWidth="1"/>
    <col min="9" max="9" width="16.140625" customWidth="1"/>
  </cols>
  <sheetData>
    <row r="1" spans="1:9">
      <c r="C1" s="58" t="s">
        <v>14</v>
      </c>
      <c r="D1" s="3"/>
      <c r="E1" s="1" t="s">
        <v>0</v>
      </c>
      <c r="F1" s="2"/>
      <c r="G1" s="59"/>
      <c r="H1" s="31"/>
      <c r="I1" s="4"/>
    </row>
    <row r="2" spans="1:9">
      <c r="C2" s="6"/>
      <c r="D2" s="7" t="s">
        <v>1</v>
      </c>
      <c r="E2" s="8"/>
      <c r="F2" s="9"/>
      <c r="G2" s="5"/>
      <c r="I2" s="1" t="s">
        <v>2</v>
      </c>
    </row>
    <row r="3" spans="1:9">
      <c r="C3" s="6"/>
      <c r="D3" s="10" t="s">
        <v>3</v>
      </c>
      <c r="E3" s="9"/>
      <c r="F3" s="9"/>
      <c r="G3" s="5"/>
      <c r="I3" s="61"/>
    </row>
    <row r="4" spans="1:9" ht="15.75" thickBot="1">
      <c r="C4" s="5"/>
      <c r="D4" s="5"/>
      <c r="E4" s="5"/>
      <c r="F4" s="5"/>
      <c r="G4" s="5"/>
      <c r="H4" s="30"/>
      <c r="I4" s="5"/>
    </row>
    <row r="5" spans="1:9" s="19" customFormat="1" ht="27" customHeight="1" thickBot="1">
      <c r="A5" s="18" t="s">
        <v>4</v>
      </c>
      <c r="B5" s="27" t="s">
        <v>11</v>
      </c>
      <c r="C5" s="27" t="s">
        <v>4</v>
      </c>
      <c r="D5" s="27" t="s">
        <v>9</v>
      </c>
      <c r="E5" s="42" t="s">
        <v>8</v>
      </c>
      <c r="F5" s="43" t="s">
        <v>5</v>
      </c>
      <c r="G5" s="43" t="s">
        <v>6</v>
      </c>
      <c r="H5" s="44" t="s">
        <v>12</v>
      </c>
      <c r="I5" s="43" t="s">
        <v>7</v>
      </c>
    </row>
    <row r="6" spans="1:9" s="13" customFormat="1" ht="14.25" customHeight="1">
      <c r="A6" s="22" t="e">
        <f>DATE($G$1,$F$1,1)</f>
        <v>#NUM!</v>
      </c>
      <c r="B6" s="26" t="e">
        <f>WEEKDAY(C6,2)</f>
        <v>#NUM!</v>
      </c>
      <c r="C6" s="37" t="e">
        <f>A6</f>
        <v>#NUM!</v>
      </c>
      <c r="D6" s="38"/>
      <c r="E6" s="39"/>
      <c r="F6" s="54" t="str">
        <f t="shared" ref="F6:F14" si="0">IF(D6="","",IF(AND(D6&lt;&gt;"",E6=""),"Neodešel",E6-D6))</f>
        <v/>
      </c>
      <c r="G6" s="40">
        <f t="shared" ref="G6:G10" si="1">IF(F6="",0,(D7-E6)+1+H7)</f>
        <v>0</v>
      </c>
      <c r="H6" s="41">
        <f t="shared" ref="H6:H35" si="2">IF(D6="",1+H7,0)</f>
        <v>31</v>
      </c>
      <c r="I6" s="45"/>
    </row>
    <row r="7" spans="1:9" s="13" customFormat="1" ht="14.25" customHeight="1">
      <c r="A7" s="23" t="e">
        <f>A6+1</f>
        <v>#NUM!</v>
      </c>
      <c r="B7" s="26" t="e">
        <f>WEEKDAY(C7,2)</f>
        <v>#NUM!</v>
      </c>
      <c r="C7" s="20" t="e">
        <f t="shared" ref="C7:C36" si="3">A7</f>
        <v>#NUM!</v>
      </c>
      <c r="D7" s="14"/>
      <c r="E7" s="15"/>
      <c r="F7" s="54" t="str">
        <f>IF(D7="","",IF(AND(D7&lt;&gt;"",E7=""),"Neodešel",E7-D7))</f>
        <v/>
      </c>
      <c r="G7" s="36">
        <f t="shared" si="1"/>
        <v>0</v>
      </c>
      <c r="H7" s="34">
        <f t="shared" si="2"/>
        <v>30</v>
      </c>
      <c r="I7" s="46"/>
    </row>
    <row r="8" spans="1:9" s="13" customFormat="1" ht="14.25" customHeight="1">
      <c r="A8" s="23" t="e">
        <f t="shared" ref="A8:A36" si="4">A7+1</f>
        <v>#NUM!</v>
      </c>
      <c r="B8" s="26" t="e">
        <f t="shared" ref="B8:B36" si="5">WEEKDAY(C8,2)</f>
        <v>#NUM!</v>
      </c>
      <c r="C8" s="20" t="e">
        <f t="shared" si="3"/>
        <v>#NUM!</v>
      </c>
      <c r="D8" s="14"/>
      <c r="E8" s="15"/>
      <c r="F8" s="54" t="str">
        <f t="shared" si="0"/>
        <v/>
      </c>
      <c r="G8" s="36">
        <f t="shared" si="1"/>
        <v>0</v>
      </c>
      <c r="H8" s="34">
        <f t="shared" si="2"/>
        <v>29</v>
      </c>
      <c r="I8" s="47"/>
    </row>
    <row r="9" spans="1:9" s="13" customFormat="1" ht="14.25" customHeight="1">
      <c r="A9" s="23" t="e">
        <f t="shared" si="4"/>
        <v>#NUM!</v>
      </c>
      <c r="B9" s="26" t="e">
        <f t="shared" si="5"/>
        <v>#NUM!</v>
      </c>
      <c r="C9" s="20" t="e">
        <f t="shared" si="3"/>
        <v>#NUM!</v>
      </c>
      <c r="D9" s="14"/>
      <c r="E9" s="15"/>
      <c r="F9" s="54" t="str">
        <f t="shared" si="0"/>
        <v/>
      </c>
      <c r="G9" s="36">
        <f t="shared" si="1"/>
        <v>0</v>
      </c>
      <c r="H9" s="34">
        <f t="shared" si="2"/>
        <v>28</v>
      </c>
      <c r="I9" s="47"/>
    </row>
    <row r="10" spans="1:9" s="13" customFormat="1" ht="14.25" customHeight="1">
      <c r="A10" s="23" t="e">
        <f t="shared" si="4"/>
        <v>#NUM!</v>
      </c>
      <c r="B10" s="26" t="e">
        <f t="shared" si="5"/>
        <v>#NUM!</v>
      </c>
      <c r="C10" s="20" t="e">
        <f t="shared" si="3"/>
        <v>#NUM!</v>
      </c>
      <c r="D10" s="14"/>
      <c r="E10" s="15"/>
      <c r="F10" s="54" t="str">
        <f t="shared" si="0"/>
        <v/>
      </c>
      <c r="G10" s="36">
        <f t="shared" si="1"/>
        <v>0</v>
      </c>
      <c r="H10" s="34">
        <f t="shared" si="2"/>
        <v>27</v>
      </c>
      <c r="I10" s="47"/>
    </row>
    <row r="11" spans="1:9" s="13" customFormat="1" ht="14.25" customHeight="1">
      <c r="A11" s="23" t="e">
        <f t="shared" si="4"/>
        <v>#NUM!</v>
      </c>
      <c r="B11" s="26" t="e">
        <f t="shared" si="5"/>
        <v>#NUM!</v>
      </c>
      <c r="C11" s="20" t="e">
        <f t="shared" si="3"/>
        <v>#NUM!</v>
      </c>
      <c r="D11" s="14"/>
      <c r="E11" s="15"/>
      <c r="F11" s="54" t="str">
        <f t="shared" si="0"/>
        <v/>
      </c>
      <c r="G11" s="36">
        <f>IF(F11="",0,(D12-E11)+1+H12)</f>
        <v>0</v>
      </c>
      <c r="H11" s="34">
        <f t="shared" si="2"/>
        <v>26</v>
      </c>
      <c r="I11" s="47"/>
    </row>
    <row r="12" spans="1:9" s="13" customFormat="1" ht="14.25" customHeight="1">
      <c r="A12" s="23" t="e">
        <f t="shared" si="4"/>
        <v>#NUM!</v>
      </c>
      <c r="B12" s="26" t="e">
        <f t="shared" si="5"/>
        <v>#NUM!</v>
      </c>
      <c r="C12" s="20" t="e">
        <f t="shared" si="3"/>
        <v>#NUM!</v>
      </c>
      <c r="D12" s="14"/>
      <c r="E12" s="15"/>
      <c r="F12" s="54" t="str">
        <f t="shared" si="0"/>
        <v/>
      </c>
      <c r="G12" s="36">
        <f t="shared" ref="G12:G37" si="6">IF(F12="",0,(D13-E12)+1+H13)</f>
        <v>0</v>
      </c>
      <c r="H12" s="34">
        <f t="shared" si="2"/>
        <v>25</v>
      </c>
      <c r="I12" s="47"/>
    </row>
    <row r="13" spans="1:9" s="13" customFormat="1" ht="14.25" customHeight="1">
      <c r="A13" s="23" t="e">
        <f t="shared" si="4"/>
        <v>#NUM!</v>
      </c>
      <c r="B13" s="26" t="e">
        <f t="shared" si="5"/>
        <v>#NUM!</v>
      </c>
      <c r="C13" s="20" t="e">
        <f t="shared" si="3"/>
        <v>#NUM!</v>
      </c>
      <c r="D13" s="14"/>
      <c r="E13" s="15"/>
      <c r="F13" s="54" t="str">
        <f>IF(D13="","",IF(AND(D13&lt;&gt;"",E13=""),"Neodešel",E13-D13))</f>
        <v/>
      </c>
      <c r="G13" s="36">
        <f t="shared" si="6"/>
        <v>0</v>
      </c>
      <c r="H13" s="34">
        <f t="shared" si="2"/>
        <v>24</v>
      </c>
      <c r="I13" s="47"/>
    </row>
    <row r="14" spans="1:9" s="13" customFormat="1" ht="14.25" customHeight="1">
      <c r="A14" s="23" t="e">
        <f t="shared" si="4"/>
        <v>#NUM!</v>
      </c>
      <c r="B14" s="26" t="e">
        <f t="shared" si="5"/>
        <v>#NUM!</v>
      </c>
      <c r="C14" s="20" t="e">
        <f t="shared" si="3"/>
        <v>#NUM!</v>
      </c>
      <c r="D14" s="14"/>
      <c r="E14" s="15"/>
      <c r="F14" s="54" t="str">
        <f t="shared" si="0"/>
        <v/>
      </c>
      <c r="G14" s="36">
        <f t="shared" si="6"/>
        <v>0</v>
      </c>
      <c r="H14" s="34">
        <f t="shared" si="2"/>
        <v>23</v>
      </c>
      <c r="I14" s="47"/>
    </row>
    <row r="15" spans="1:9" s="13" customFormat="1" ht="14.25" customHeight="1">
      <c r="A15" s="23" t="e">
        <f t="shared" si="4"/>
        <v>#NUM!</v>
      </c>
      <c r="B15" s="26" t="e">
        <f t="shared" si="5"/>
        <v>#NUM!</v>
      </c>
      <c r="C15" s="20" t="e">
        <f t="shared" si="3"/>
        <v>#NUM!</v>
      </c>
      <c r="D15" s="14"/>
      <c r="E15" s="15"/>
      <c r="F15" s="54" t="str">
        <f>IF(D15="","",IF(AND(D15&lt;&gt;"",E15=""),"Neodešel",E15-D15))</f>
        <v/>
      </c>
      <c r="G15" s="36">
        <f t="shared" si="6"/>
        <v>0</v>
      </c>
      <c r="H15" s="34">
        <f t="shared" si="2"/>
        <v>22</v>
      </c>
      <c r="I15" s="47"/>
    </row>
    <row r="16" spans="1:9" s="13" customFormat="1" ht="14.25" customHeight="1">
      <c r="A16" s="23" t="e">
        <f t="shared" si="4"/>
        <v>#NUM!</v>
      </c>
      <c r="B16" s="26" t="e">
        <f t="shared" si="5"/>
        <v>#NUM!</v>
      </c>
      <c r="C16" s="20" t="e">
        <f t="shared" si="3"/>
        <v>#NUM!</v>
      </c>
      <c r="D16" s="14"/>
      <c r="E16" s="15"/>
      <c r="F16" s="54" t="str">
        <f t="shared" ref="F16:F37" si="7">IF(D16="","",IF(AND(D16&lt;&gt;"",E16=""),"Neodešel",E16-D16))</f>
        <v/>
      </c>
      <c r="G16" s="36">
        <f t="shared" si="6"/>
        <v>0</v>
      </c>
      <c r="H16" s="34">
        <f t="shared" si="2"/>
        <v>21</v>
      </c>
      <c r="I16" s="47"/>
    </row>
    <row r="17" spans="1:9" s="13" customFormat="1" ht="14.25" customHeight="1">
      <c r="A17" s="23" t="e">
        <f t="shared" si="4"/>
        <v>#NUM!</v>
      </c>
      <c r="B17" s="26" t="e">
        <f t="shared" si="5"/>
        <v>#NUM!</v>
      </c>
      <c r="C17" s="20" t="e">
        <f t="shared" si="3"/>
        <v>#NUM!</v>
      </c>
      <c r="D17" s="14"/>
      <c r="E17" s="15"/>
      <c r="F17" s="54" t="str">
        <f t="shared" si="7"/>
        <v/>
      </c>
      <c r="G17" s="36">
        <f t="shared" si="6"/>
        <v>0</v>
      </c>
      <c r="H17" s="34">
        <f t="shared" si="2"/>
        <v>20</v>
      </c>
      <c r="I17" s="47"/>
    </row>
    <row r="18" spans="1:9" s="13" customFormat="1" ht="14.25" customHeight="1">
      <c r="A18" s="23" t="e">
        <f t="shared" si="4"/>
        <v>#NUM!</v>
      </c>
      <c r="B18" s="26" t="e">
        <f t="shared" si="5"/>
        <v>#NUM!</v>
      </c>
      <c r="C18" s="20" t="e">
        <f t="shared" si="3"/>
        <v>#NUM!</v>
      </c>
      <c r="D18" s="14"/>
      <c r="E18" s="15"/>
      <c r="F18" s="54" t="str">
        <f t="shared" si="7"/>
        <v/>
      </c>
      <c r="G18" s="36">
        <f t="shared" si="6"/>
        <v>0</v>
      </c>
      <c r="H18" s="34">
        <f t="shared" si="2"/>
        <v>19</v>
      </c>
      <c r="I18" s="47"/>
    </row>
    <row r="19" spans="1:9" s="13" customFormat="1" ht="14.25" customHeight="1">
      <c r="A19" s="23" t="e">
        <f t="shared" si="4"/>
        <v>#NUM!</v>
      </c>
      <c r="B19" s="26" t="e">
        <f t="shared" si="5"/>
        <v>#NUM!</v>
      </c>
      <c r="C19" s="20" t="e">
        <f t="shared" si="3"/>
        <v>#NUM!</v>
      </c>
      <c r="D19" s="14"/>
      <c r="E19" s="15"/>
      <c r="F19" s="54" t="str">
        <f t="shared" si="7"/>
        <v/>
      </c>
      <c r="G19" s="36">
        <f t="shared" si="6"/>
        <v>0</v>
      </c>
      <c r="H19" s="34">
        <f t="shared" si="2"/>
        <v>18</v>
      </c>
      <c r="I19" s="47"/>
    </row>
    <row r="20" spans="1:9" s="13" customFormat="1" ht="14.25" customHeight="1">
      <c r="A20" s="23" t="e">
        <f t="shared" si="4"/>
        <v>#NUM!</v>
      </c>
      <c r="B20" s="26" t="e">
        <f t="shared" si="5"/>
        <v>#NUM!</v>
      </c>
      <c r="C20" s="20" t="e">
        <f t="shared" si="3"/>
        <v>#NUM!</v>
      </c>
      <c r="D20" s="14"/>
      <c r="E20" s="15"/>
      <c r="F20" s="54" t="str">
        <f t="shared" si="7"/>
        <v/>
      </c>
      <c r="G20" s="36">
        <f t="shared" si="6"/>
        <v>0</v>
      </c>
      <c r="H20" s="34">
        <f t="shared" si="2"/>
        <v>17</v>
      </c>
      <c r="I20" s="47"/>
    </row>
    <row r="21" spans="1:9" s="13" customFormat="1" ht="14.25" customHeight="1">
      <c r="A21" s="23" t="e">
        <f t="shared" si="4"/>
        <v>#NUM!</v>
      </c>
      <c r="B21" s="26" t="e">
        <f t="shared" si="5"/>
        <v>#NUM!</v>
      </c>
      <c r="C21" s="20" t="e">
        <f t="shared" si="3"/>
        <v>#NUM!</v>
      </c>
      <c r="D21" s="14"/>
      <c r="E21" s="15"/>
      <c r="F21" s="54" t="str">
        <f t="shared" si="7"/>
        <v/>
      </c>
      <c r="G21" s="36">
        <f t="shared" si="6"/>
        <v>0</v>
      </c>
      <c r="H21" s="34">
        <f t="shared" si="2"/>
        <v>16</v>
      </c>
      <c r="I21" s="47"/>
    </row>
    <row r="22" spans="1:9" s="13" customFormat="1" ht="14.25" customHeight="1">
      <c r="A22" s="23" t="e">
        <f t="shared" si="4"/>
        <v>#NUM!</v>
      </c>
      <c r="B22" s="26" t="e">
        <f t="shared" si="5"/>
        <v>#NUM!</v>
      </c>
      <c r="C22" s="20" t="e">
        <f t="shared" si="3"/>
        <v>#NUM!</v>
      </c>
      <c r="D22" s="14"/>
      <c r="E22" s="15"/>
      <c r="F22" s="54" t="str">
        <f t="shared" si="7"/>
        <v/>
      </c>
      <c r="G22" s="36">
        <f t="shared" si="6"/>
        <v>0</v>
      </c>
      <c r="H22" s="34">
        <f t="shared" si="2"/>
        <v>15</v>
      </c>
      <c r="I22" s="47"/>
    </row>
    <row r="23" spans="1:9" s="13" customFormat="1" ht="14.25" customHeight="1">
      <c r="A23" s="23" t="e">
        <f t="shared" si="4"/>
        <v>#NUM!</v>
      </c>
      <c r="B23" s="26" t="e">
        <f t="shared" si="5"/>
        <v>#NUM!</v>
      </c>
      <c r="C23" s="20" t="e">
        <f t="shared" si="3"/>
        <v>#NUM!</v>
      </c>
      <c r="D23" s="14"/>
      <c r="E23" s="15"/>
      <c r="F23" s="54" t="str">
        <f t="shared" si="7"/>
        <v/>
      </c>
      <c r="G23" s="36">
        <f t="shared" si="6"/>
        <v>0</v>
      </c>
      <c r="H23" s="34">
        <f t="shared" si="2"/>
        <v>14</v>
      </c>
      <c r="I23" s="47"/>
    </row>
    <row r="24" spans="1:9" s="13" customFormat="1" ht="14.25" customHeight="1">
      <c r="A24" s="23" t="e">
        <f t="shared" si="4"/>
        <v>#NUM!</v>
      </c>
      <c r="B24" s="26" t="e">
        <f t="shared" si="5"/>
        <v>#NUM!</v>
      </c>
      <c r="C24" s="20" t="e">
        <f t="shared" si="3"/>
        <v>#NUM!</v>
      </c>
      <c r="D24" s="14"/>
      <c r="E24" s="15"/>
      <c r="F24" s="54" t="str">
        <f t="shared" si="7"/>
        <v/>
      </c>
      <c r="G24" s="36">
        <f t="shared" si="6"/>
        <v>0</v>
      </c>
      <c r="H24" s="34">
        <f t="shared" si="2"/>
        <v>13</v>
      </c>
      <c r="I24" s="47"/>
    </row>
    <row r="25" spans="1:9" s="13" customFormat="1" ht="14.25" customHeight="1">
      <c r="A25" s="23" t="e">
        <f t="shared" si="4"/>
        <v>#NUM!</v>
      </c>
      <c r="B25" s="26" t="e">
        <f t="shared" si="5"/>
        <v>#NUM!</v>
      </c>
      <c r="C25" s="20" t="e">
        <f t="shared" si="3"/>
        <v>#NUM!</v>
      </c>
      <c r="D25" s="14"/>
      <c r="E25" s="15"/>
      <c r="F25" s="54" t="str">
        <f t="shared" si="7"/>
        <v/>
      </c>
      <c r="G25" s="36">
        <f t="shared" si="6"/>
        <v>0</v>
      </c>
      <c r="H25" s="34">
        <f t="shared" si="2"/>
        <v>12</v>
      </c>
      <c r="I25" s="47"/>
    </row>
    <row r="26" spans="1:9" s="13" customFormat="1" ht="14.25" customHeight="1">
      <c r="A26" s="23" t="e">
        <f t="shared" si="4"/>
        <v>#NUM!</v>
      </c>
      <c r="B26" s="26" t="e">
        <f t="shared" si="5"/>
        <v>#NUM!</v>
      </c>
      <c r="C26" s="20" t="e">
        <f t="shared" si="3"/>
        <v>#NUM!</v>
      </c>
      <c r="D26" s="14"/>
      <c r="E26" s="15"/>
      <c r="F26" s="54" t="str">
        <f t="shared" si="7"/>
        <v/>
      </c>
      <c r="G26" s="36">
        <f t="shared" si="6"/>
        <v>0</v>
      </c>
      <c r="H26" s="34">
        <f t="shared" si="2"/>
        <v>11</v>
      </c>
      <c r="I26" s="47"/>
    </row>
    <row r="27" spans="1:9" s="13" customFormat="1" ht="14.25" customHeight="1">
      <c r="A27" s="23" t="e">
        <f t="shared" si="4"/>
        <v>#NUM!</v>
      </c>
      <c r="B27" s="26" t="e">
        <f t="shared" si="5"/>
        <v>#NUM!</v>
      </c>
      <c r="C27" s="20" t="e">
        <f t="shared" si="3"/>
        <v>#NUM!</v>
      </c>
      <c r="D27" s="14"/>
      <c r="E27" s="15"/>
      <c r="F27" s="54" t="str">
        <f t="shared" si="7"/>
        <v/>
      </c>
      <c r="G27" s="36">
        <f>IF(F27="",0,(D29-E27)+1+H29)</f>
        <v>0</v>
      </c>
      <c r="H27" s="34">
        <f>IF(D27="",1+H29,0)</f>
        <v>10</v>
      </c>
      <c r="I27" s="47"/>
    </row>
    <row r="28" spans="1:9" s="13" customFormat="1" ht="14.25" customHeight="1">
      <c r="A28" s="23" t="e">
        <f t="shared" si="4"/>
        <v>#NUM!</v>
      </c>
      <c r="B28" s="26" t="e">
        <f t="shared" si="5"/>
        <v>#NUM!</v>
      </c>
      <c r="C28" s="20" t="e">
        <f t="shared" si="3"/>
        <v>#NUM!</v>
      </c>
      <c r="D28" s="14"/>
      <c r="E28" s="15"/>
      <c r="F28" s="54" t="str">
        <f t="shared" si="7"/>
        <v/>
      </c>
      <c r="G28" s="36">
        <f>IF(F28="",0,(D30-E28)+1+H30)</f>
        <v>0</v>
      </c>
      <c r="H28" s="34">
        <f>IF(D28="",1+H30,0)</f>
        <v>9</v>
      </c>
      <c r="I28" s="48"/>
    </row>
    <row r="29" spans="1:9" s="13" customFormat="1" ht="14.25" customHeight="1">
      <c r="A29" s="23" t="e">
        <f t="shared" si="4"/>
        <v>#NUM!</v>
      </c>
      <c r="B29" s="26" t="e">
        <f t="shared" si="5"/>
        <v>#NUM!</v>
      </c>
      <c r="C29" s="20" t="e">
        <f t="shared" si="3"/>
        <v>#NUM!</v>
      </c>
      <c r="D29" s="14"/>
      <c r="E29" s="15"/>
      <c r="F29" s="54" t="str">
        <f t="shared" si="7"/>
        <v/>
      </c>
      <c r="G29" s="36">
        <f t="shared" si="6"/>
        <v>0</v>
      </c>
      <c r="H29" s="34">
        <f t="shared" si="2"/>
        <v>9</v>
      </c>
      <c r="I29" s="48"/>
    </row>
    <row r="30" spans="1:9" s="13" customFormat="1" ht="14.25" customHeight="1">
      <c r="A30" s="23" t="e">
        <f t="shared" si="4"/>
        <v>#NUM!</v>
      </c>
      <c r="B30" s="26" t="e">
        <f t="shared" si="5"/>
        <v>#NUM!</v>
      </c>
      <c r="C30" s="20" t="e">
        <f t="shared" si="3"/>
        <v>#NUM!</v>
      </c>
      <c r="D30" s="14"/>
      <c r="E30" s="15"/>
      <c r="F30" s="54" t="str">
        <f t="shared" si="7"/>
        <v/>
      </c>
      <c r="G30" s="36">
        <f t="shared" si="6"/>
        <v>0</v>
      </c>
      <c r="H30" s="34">
        <f t="shared" si="2"/>
        <v>8</v>
      </c>
      <c r="I30" s="48"/>
    </row>
    <row r="31" spans="1:9" s="13" customFormat="1" ht="14.25" customHeight="1">
      <c r="A31" s="23" t="e">
        <f t="shared" si="4"/>
        <v>#NUM!</v>
      </c>
      <c r="B31" s="26" t="e">
        <f t="shared" si="5"/>
        <v>#NUM!</v>
      </c>
      <c r="C31" s="20" t="e">
        <f t="shared" si="3"/>
        <v>#NUM!</v>
      </c>
      <c r="D31" s="14"/>
      <c r="E31" s="15"/>
      <c r="F31" s="54" t="str">
        <f t="shared" si="7"/>
        <v/>
      </c>
      <c r="G31" s="36">
        <f t="shared" si="6"/>
        <v>0</v>
      </c>
      <c r="H31" s="34">
        <f t="shared" si="2"/>
        <v>7</v>
      </c>
      <c r="I31" s="48"/>
    </row>
    <row r="32" spans="1:9" s="13" customFormat="1" ht="14.25" customHeight="1">
      <c r="A32" s="23" t="e">
        <f t="shared" si="4"/>
        <v>#NUM!</v>
      </c>
      <c r="B32" s="26" t="e">
        <f t="shared" si="5"/>
        <v>#NUM!</v>
      </c>
      <c r="C32" s="20" t="e">
        <f t="shared" si="3"/>
        <v>#NUM!</v>
      </c>
      <c r="D32" s="14"/>
      <c r="E32" s="15"/>
      <c r="F32" s="54" t="str">
        <f t="shared" si="7"/>
        <v/>
      </c>
      <c r="G32" s="36">
        <f t="shared" si="6"/>
        <v>0</v>
      </c>
      <c r="H32" s="34">
        <f t="shared" si="2"/>
        <v>6</v>
      </c>
      <c r="I32" s="48"/>
    </row>
    <row r="33" spans="1:9" s="13" customFormat="1" ht="14.25" customHeight="1">
      <c r="A33" s="23" t="e">
        <f t="shared" si="4"/>
        <v>#NUM!</v>
      </c>
      <c r="B33" s="26" t="e">
        <f t="shared" si="5"/>
        <v>#NUM!</v>
      </c>
      <c r="C33" s="20" t="e">
        <f t="shared" si="3"/>
        <v>#NUM!</v>
      </c>
      <c r="D33" s="14"/>
      <c r="E33" s="15"/>
      <c r="F33" s="54" t="str">
        <f t="shared" si="7"/>
        <v/>
      </c>
      <c r="G33" s="36">
        <f t="shared" si="6"/>
        <v>0</v>
      </c>
      <c r="H33" s="34">
        <f t="shared" si="2"/>
        <v>5</v>
      </c>
      <c r="I33" s="48"/>
    </row>
    <row r="34" spans="1:9" s="13" customFormat="1" ht="14.25" customHeight="1">
      <c r="A34" s="23" t="e">
        <f t="shared" si="4"/>
        <v>#NUM!</v>
      </c>
      <c r="B34" s="26" t="e">
        <f t="shared" si="5"/>
        <v>#NUM!</v>
      </c>
      <c r="C34" s="20" t="e">
        <f t="shared" si="3"/>
        <v>#NUM!</v>
      </c>
      <c r="D34" s="14"/>
      <c r="E34" s="15"/>
      <c r="F34" s="54" t="str">
        <f t="shared" si="7"/>
        <v/>
      </c>
      <c r="G34" s="36">
        <f t="shared" si="6"/>
        <v>0</v>
      </c>
      <c r="H34" s="34">
        <f t="shared" si="2"/>
        <v>4</v>
      </c>
      <c r="I34" s="48"/>
    </row>
    <row r="35" spans="1:9" s="13" customFormat="1" ht="14.25" customHeight="1">
      <c r="A35" s="23" t="e">
        <f t="shared" si="4"/>
        <v>#NUM!</v>
      </c>
      <c r="B35" s="26" t="e">
        <f t="shared" si="5"/>
        <v>#NUM!</v>
      </c>
      <c r="C35" s="20" t="e">
        <f t="shared" si="3"/>
        <v>#NUM!</v>
      </c>
      <c r="D35" s="14"/>
      <c r="E35" s="15"/>
      <c r="F35" s="54" t="str">
        <f t="shared" si="7"/>
        <v/>
      </c>
      <c r="G35" s="36">
        <f t="shared" si="6"/>
        <v>0</v>
      </c>
      <c r="H35" s="34">
        <f t="shared" si="2"/>
        <v>3</v>
      </c>
      <c r="I35" s="48"/>
    </row>
    <row r="36" spans="1:9" s="13" customFormat="1" ht="14.25" customHeight="1" thickBot="1">
      <c r="A36" s="24" t="e">
        <f t="shared" si="4"/>
        <v>#NUM!</v>
      </c>
      <c r="B36" s="28" t="e">
        <f t="shared" si="5"/>
        <v>#NUM!</v>
      </c>
      <c r="C36" s="21" t="e">
        <f t="shared" si="3"/>
        <v>#NUM!</v>
      </c>
      <c r="D36" s="16"/>
      <c r="E36" s="17"/>
      <c r="F36" s="55" t="str">
        <f t="shared" si="7"/>
        <v/>
      </c>
      <c r="G36" s="49">
        <f t="shared" si="6"/>
        <v>0</v>
      </c>
      <c r="H36" s="35">
        <f>IF(D36="",1+H37,0)</f>
        <v>2</v>
      </c>
      <c r="I36" s="50"/>
    </row>
    <row r="37" spans="1:9" ht="10.5" hidden="1" customHeight="1">
      <c r="C37" s="12"/>
      <c r="D37" s="52"/>
      <c r="E37" s="52"/>
      <c r="F37" s="53" t="str">
        <f t="shared" si="7"/>
        <v/>
      </c>
      <c r="G37" s="57">
        <f t="shared" si="6"/>
        <v>0</v>
      </c>
      <c r="H37" s="32">
        <f t="shared" ref="H37" si="8">IF(D37="",1,0)</f>
        <v>1</v>
      </c>
      <c r="I37" s="12"/>
    </row>
    <row r="38" spans="1:9" ht="19.5" customHeight="1">
      <c r="B38" s="29"/>
      <c r="C38" s="29"/>
      <c r="D38" s="51"/>
      <c r="E38" s="11" t="s">
        <v>13</v>
      </c>
      <c r="F38" s="56">
        <f>SUM(F6:F36)</f>
        <v>0</v>
      </c>
      <c r="G38" s="60"/>
      <c r="H38" s="33"/>
      <c r="I38" s="62"/>
    </row>
    <row r="39" spans="1:9" ht="24.75" customHeight="1">
      <c r="B39" s="65" t="s">
        <v>10</v>
      </c>
      <c r="C39" s="65"/>
      <c r="D39" s="65"/>
      <c r="E39" s="65"/>
      <c r="F39" s="65"/>
      <c r="G39" s="65"/>
      <c r="H39" s="65"/>
      <c r="I39" s="65"/>
    </row>
  </sheetData>
  <mergeCells count="1">
    <mergeCell ref="B39:I39"/>
  </mergeCells>
  <conditionalFormatting sqref="G6:G36">
    <cfRule type="cellIs" dxfId="8" priority="9" operator="lessThan">
      <formula>0.458333333333333</formula>
    </cfRule>
    <cfRule type="cellIs" dxfId="7" priority="10" operator="greaterThanOrEqual">
      <formula>0.458333333333333</formula>
    </cfRule>
  </conditionalFormatting>
  <conditionalFormatting sqref="G6:G36">
    <cfRule type="cellIs" dxfId="6" priority="8" operator="equal">
      <formula>0</formula>
    </cfRule>
  </conditionalFormatting>
  <conditionalFormatting sqref="F6:F36">
    <cfRule type="cellIs" dxfId="5" priority="7" operator="greaterThan">
      <formula>0.666666666666667</formula>
    </cfRule>
  </conditionalFormatting>
  <conditionalFormatting sqref="C6:C36">
    <cfRule type="expression" dxfId="4" priority="4">
      <formula>$E6=7</formula>
    </cfRule>
    <cfRule type="expression" dxfId="3" priority="5">
      <formula>$E6=7</formula>
    </cfRule>
    <cfRule type="expression" dxfId="2" priority="6">
      <formula>$E6=6</formula>
    </cfRule>
  </conditionalFormatting>
  <conditionalFormatting sqref="B5">
    <cfRule type="colorScale" priority="3">
      <colorScale>
        <cfvo type="min" val="0"/>
        <cfvo type="max" val="0"/>
        <color theme="0" tint="-0.14999847407452621"/>
        <color rgb="FFFFEF9C"/>
      </colorScale>
    </cfRule>
  </conditionalFormatting>
  <conditionalFormatting sqref="B6:G36 I6:I36">
    <cfRule type="expression" dxfId="1" priority="1">
      <formula>$B6=7</formula>
    </cfRule>
    <cfRule type="expression" dxfId="0" priority="2">
      <formula>$B6=6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Petr Vašek</cp:lastModifiedBy>
  <dcterms:created xsi:type="dcterms:W3CDTF">2024-06-10T10:56:57Z</dcterms:created>
  <dcterms:modified xsi:type="dcterms:W3CDTF">2024-06-12T06:44:36Z</dcterms:modified>
</cp:coreProperties>
</file>